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ojas de Calculo\Mis Hojas de Calculo\Concreto Armado\"/>
    </mc:Choice>
  </mc:AlternateContent>
  <bookViews>
    <workbookView xWindow="0" yWindow="0" windowWidth="15345" windowHeight="5085" activeTab="1"/>
  </bookViews>
  <sheets>
    <sheet name="Reducción de la Carga Viva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6" i="1"/>
  <c r="C6" i="1"/>
  <c r="B65" i="1" l="1"/>
  <c r="D65" i="1" l="1"/>
  <c r="B66" i="1"/>
  <c r="F33" i="1"/>
  <c r="F29" i="1"/>
  <c r="I36" i="1"/>
  <c r="I33" i="1"/>
  <c r="I32" i="1"/>
  <c r="G29" i="1"/>
  <c r="I29" i="1"/>
  <c r="I30" i="1"/>
  <c r="I31" i="1" s="1"/>
  <c r="G30" i="1"/>
  <c r="F30" i="1"/>
  <c r="F2" i="1"/>
  <c r="I2" i="1"/>
  <c r="D2" i="1"/>
  <c r="I4" i="1"/>
  <c r="I3" i="1"/>
  <c r="F3" i="1"/>
  <c r="G3" i="1"/>
  <c r="D66" i="1" l="1"/>
  <c r="B67" i="1"/>
  <c r="L4" i="1"/>
  <c r="L3" i="1"/>
  <c r="G2" i="1"/>
  <c r="D67" i="1" l="1"/>
  <c r="B68" i="1"/>
  <c r="D6" i="1"/>
  <c r="B8" i="1"/>
  <c r="B9" i="1" s="1"/>
  <c r="B10" i="1" s="1"/>
  <c r="B11" i="1" s="1"/>
  <c r="B12" i="1" s="1"/>
  <c r="B13" i="1" s="1"/>
  <c r="B14" i="1" s="1"/>
  <c r="D14" i="1" s="1"/>
  <c r="B7" i="1"/>
  <c r="D7" i="1" s="1"/>
  <c r="D68" i="1" l="1"/>
  <c r="B69" i="1"/>
  <c r="D8" i="1"/>
  <c r="D13" i="1"/>
  <c r="D9" i="1"/>
  <c r="B15" i="1"/>
  <c r="D12" i="1"/>
  <c r="D11" i="1"/>
  <c r="D10" i="1"/>
  <c r="D69" i="1" l="1"/>
  <c r="B70" i="1"/>
  <c r="B16" i="1"/>
  <c r="D15" i="1"/>
  <c r="D70" i="1" l="1"/>
  <c r="B71" i="1"/>
  <c r="B17" i="1"/>
  <c r="D16" i="1"/>
  <c r="D71" i="1" l="1"/>
  <c r="B72" i="1"/>
  <c r="B18" i="1"/>
  <c r="D17" i="1"/>
  <c r="D72" i="1" l="1"/>
  <c r="B73" i="1"/>
  <c r="D18" i="1"/>
  <c r="B19" i="1"/>
  <c r="D73" i="1" l="1"/>
  <c r="B74" i="1"/>
  <c r="B20" i="1"/>
  <c r="D19" i="1"/>
  <c r="D74" i="1" l="1"/>
  <c r="B75" i="1"/>
  <c r="B21" i="1"/>
  <c r="D20" i="1"/>
  <c r="D75" i="1" l="1"/>
  <c r="B76" i="1"/>
  <c r="B22" i="1"/>
  <c r="D21" i="1"/>
  <c r="D76" i="1" l="1"/>
  <c r="B77" i="1"/>
  <c r="B23" i="1"/>
  <c r="D22" i="1"/>
  <c r="D77" i="1" l="1"/>
  <c r="B78" i="1"/>
  <c r="B24" i="1"/>
  <c r="D23" i="1"/>
  <c r="D78" i="1" l="1"/>
  <c r="B79" i="1"/>
  <c r="D24" i="1"/>
  <c r="B25" i="1"/>
  <c r="D79" i="1" l="1"/>
  <c r="B80" i="1"/>
  <c r="B26" i="1"/>
  <c r="D25" i="1"/>
  <c r="D80" i="1" l="1"/>
  <c r="B81" i="1"/>
  <c r="D26" i="1"/>
  <c r="B27" i="1"/>
  <c r="D81" i="1" l="1"/>
  <c r="B82" i="1"/>
  <c r="D27" i="1"/>
  <c r="B28" i="1"/>
  <c r="D82" i="1" l="1"/>
  <c r="B83" i="1"/>
  <c r="D28" i="1"/>
  <c r="B29" i="1"/>
  <c r="D83" i="1" l="1"/>
  <c r="B84" i="1"/>
  <c r="B30" i="1"/>
  <c r="D29" i="1"/>
  <c r="D84" i="1" l="1"/>
  <c r="B85" i="1"/>
  <c r="B31" i="1"/>
  <c r="D30" i="1"/>
  <c r="D85" i="1" l="1"/>
  <c r="B86" i="1"/>
  <c r="B32" i="1"/>
  <c r="D31" i="1"/>
  <c r="D86" i="1" l="1"/>
  <c r="B87" i="1"/>
  <c r="B33" i="1"/>
  <c r="D32" i="1"/>
  <c r="D87" i="1" l="1"/>
  <c r="B88" i="1"/>
  <c r="B34" i="1"/>
  <c r="D33" i="1"/>
  <c r="D88" i="1" l="1"/>
  <c r="B89" i="1"/>
  <c r="B35" i="1"/>
  <c r="D34" i="1"/>
  <c r="D89" i="1" l="1"/>
  <c r="B90" i="1"/>
  <c r="B36" i="1"/>
  <c r="D35" i="1"/>
  <c r="D90" i="1" l="1"/>
  <c r="B91" i="1"/>
  <c r="D36" i="1"/>
  <c r="B37" i="1"/>
  <c r="D91" i="1" l="1"/>
  <c r="B92" i="1"/>
  <c r="B38" i="1"/>
  <c r="D37" i="1"/>
  <c r="D92" i="1" l="1"/>
  <c r="B93" i="1"/>
  <c r="B39" i="1"/>
  <c r="D38" i="1"/>
  <c r="D93" i="1" l="1"/>
  <c r="B94" i="1"/>
  <c r="B40" i="1"/>
  <c r="D39" i="1"/>
  <c r="D94" i="1" l="1"/>
  <c r="B95" i="1"/>
  <c r="B41" i="1"/>
  <c r="D40" i="1"/>
  <c r="D95" i="1" l="1"/>
  <c r="B96" i="1"/>
  <c r="D41" i="1"/>
  <c r="B42" i="1"/>
  <c r="D96" i="1" l="1"/>
  <c r="B97" i="1"/>
  <c r="D42" i="1"/>
  <c r="B43" i="1"/>
  <c r="D97" i="1" l="1"/>
  <c r="B98" i="1"/>
  <c r="B44" i="1"/>
  <c r="D43" i="1"/>
  <c r="D98" i="1" l="1"/>
  <c r="B99" i="1"/>
  <c r="B45" i="1"/>
  <c r="D44" i="1"/>
  <c r="D99" i="1" l="1"/>
  <c r="B100" i="1"/>
  <c r="B46" i="1"/>
  <c r="D45" i="1"/>
  <c r="D100" i="1" l="1"/>
  <c r="B101" i="1"/>
  <c r="B47" i="1"/>
  <c r="D46" i="1"/>
  <c r="D101" i="1" l="1"/>
  <c r="B102" i="1"/>
  <c r="B48" i="1"/>
  <c r="D47" i="1"/>
  <c r="D102" i="1" l="1"/>
  <c r="B103" i="1"/>
  <c r="D48" i="1"/>
  <c r="B49" i="1"/>
  <c r="D103" i="1" l="1"/>
  <c r="B104" i="1"/>
  <c r="D49" i="1"/>
  <c r="B50" i="1"/>
  <c r="D104" i="1" l="1"/>
  <c r="B105" i="1"/>
  <c r="B51" i="1"/>
  <c r="D50" i="1"/>
  <c r="D105" i="1" l="1"/>
  <c r="B106" i="1"/>
  <c r="B52" i="1"/>
  <c r="D51" i="1"/>
  <c r="D106" i="1" l="1"/>
  <c r="B107" i="1"/>
  <c r="B53" i="1"/>
  <c r="D52" i="1"/>
  <c r="D107" i="1" l="1"/>
  <c r="B108" i="1"/>
  <c r="B54" i="1"/>
  <c r="D53" i="1"/>
  <c r="D108" i="1" l="1"/>
  <c r="B109" i="1"/>
  <c r="B55" i="1"/>
  <c r="D54" i="1"/>
  <c r="D109" i="1" l="1"/>
  <c r="B110" i="1"/>
  <c r="B56" i="1"/>
  <c r="D55" i="1"/>
  <c r="D110" i="1" l="1"/>
  <c r="B111" i="1"/>
  <c r="B57" i="1"/>
  <c r="D56" i="1"/>
  <c r="D111" i="1" l="1"/>
  <c r="B112" i="1"/>
  <c r="B58" i="1"/>
  <c r="D57" i="1"/>
  <c r="D112" i="1" l="1"/>
  <c r="B113" i="1"/>
  <c r="B59" i="1"/>
  <c r="D58" i="1"/>
  <c r="D113" i="1" l="1"/>
  <c r="B114" i="1"/>
  <c r="D59" i="1"/>
  <c r="B60" i="1"/>
  <c r="D114" i="1" l="1"/>
  <c r="B115" i="1"/>
  <c r="D60" i="1"/>
  <c r="B61" i="1"/>
  <c r="D115" i="1" l="1"/>
  <c r="B116" i="1"/>
  <c r="D61" i="1"/>
  <c r="B62" i="1"/>
  <c r="D116" i="1" l="1"/>
  <c r="B117" i="1"/>
  <c r="B63" i="1"/>
  <c r="D62" i="1"/>
  <c r="D117" i="1" l="1"/>
  <c r="B118" i="1"/>
  <c r="B64" i="1"/>
  <c r="D63" i="1"/>
  <c r="D118" i="1" l="1"/>
  <c r="B119" i="1"/>
  <c r="D64" i="1"/>
  <c r="D119" i="1" l="1"/>
  <c r="B120" i="1"/>
  <c r="D120" i="1" l="1"/>
  <c r="B121" i="1"/>
  <c r="D121" i="1" l="1"/>
  <c r="B122" i="1"/>
  <c r="D122" i="1" l="1"/>
  <c r="B123" i="1"/>
  <c r="D123" i="1" l="1"/>
  <c r="B124" i="1"/>
  <c r="D124" i="1" l="1"/>
  <c r="B125" i="1"/>
  <c r="D125" i="1" l="1"/>
  <c r="B126" i="1"/>
  <c r="D126" i="1" l="1"/>
  <c r="B127" i="1"/>
  <c r="D127" i="1" l="1"/>
  <c r="B128" i="1"/>
  <c r="D128" i="1" l="1"/>
  <c r="B129" i="1"/>
  <c r="D129" i="1" l="1"/>
  <c r="B130" i="1"/>
  <c r="D130" i="1" l="1"/>
  <c r="B131" i="1"/>
  <c r="D131" i="1" l="1"/>
  <c r="B132" i="1"/>
  <c r="D132" i="1" l="1"/>
  <c r="B133" i="1"/>
  <c r="D133" i="1" l="1"/>
  <c r="B134" i="1"/>
  <c r="D134" i="1" l="1"/>
  <c r="B135" i="1"/>
  <c r="D135" i="1" l="1"/>
  <c r="B136" i="1"/>
  <c r="D136" i="1" l="1"/>
  <c r="B137" i="1"/>
  <c r="D137" i="1" l="1"/>
  <c r="B138" i="1"/>
  <c r="D138" i="1" l="1"/>
  <c r="B139" i="1"/>
  <c r="D139" i="1" l="1"/>
  <c r="B140" i="1"/>
  <c r="B141" i="1" l="1"/>
  <c r="D140" i="1"/>
  <c r="D141" i="1" l="1"/>
  <c r="B142" i="1"/>
  <c r="D142" i="1" l="1"/>
  <c r="B143" i="1"/>
  <c r="D143" i="1" l="1"/>
  <c r="B144" i="1"/>
  <c r="B145" i="1" l="1"/>
  <c r="D144" i="1"/>
  <c r="D145" i="1" l="1"/>
  <c r="B146" i="1"/>
  <c r="B147" i="1" l="1"/>
  <c r="D146" i="1"/>
  <c r="D147" i="1" l="1"/>
  <c r="B148" i="1"/>
  <c r="B149" i="1" l="1"/>
  <c r="D148" i="1"/>
  <c r="D149" i="1" l="1"/>
  <c r="B150" i="1"/>
  <c r="D150" i="1" l="1"/>
  <c r="B151" i="1"/>
  <c r="D151" i="1" l="1"/>
  <c r="B152" i="1"/>
  <c r="B153" i="1" l="1"/>
  <c r="D152" i="1"/>
  <c r="D153" i="1" l="1"/>
  <c r="B154" i="1"/>
  <c r="B155" i="1" l="1"/>
  <c r="D154" i="1"/>
  <c r="D155" i="1" l="1"/>
  <c r="B156" i="1"/>
  <c r="B157" i="1" l="1"/>
  <c r="D156" i="1"/>
  <c r="D157" i="1" l="1"/>
  <c r="B158" i="1"/>
  <c r="D158" i="1" l="1"/>
  <c r="B159" i="1"/>
  <c r="D159" i="1" l="1"/>
  <c r="B160" i="1"/>
  <c r="B161" i="1" l="1"/>
  <c r="D160" i="1"/>
  <c r="D161" i="1" l="1"/>
  <c r="B162" i="1"/>
  <c r="B163" i="1" l="1"/>
  <c r="D162" i="1"/>
  <c r="D163" i="1" l="1"/>
  <c r="B164" i="1"/>
  <c r="B165" i="1" l="1"/>
  <c r="D164" i="1"/>
  <c r="D165" i="1" l="1"/>
  <c r="B166" i="1"/>
  <c r="D166" i="1" l="1"/>
  <c r="B167" i="1"/>
  <c r="D167" i="1" l="1"/>
  <c r="B168" i="1"/>
  <c r="B169" i="1" l="1"/>
  <c r="D168" i="1"/>
  <c r="D169" i="1" l="1"/>
  <c r="B170" i="1"/>
  <c r="B171" i="1" l="1"/>
  <c r="D170" i="1"/>
  <c r="D171" i="1" l="1"/>
  <c r="B172" i="1"/>
  <c r="B173" i="1" l="1"/>
  <c r="D172" i="1"/>
  <c r="D173" i="1" l="1"/>
  <c r="B174" i="1"/>
  <c r="D174" i="1" l="1"/>
  <c r="B175" i="1"/>
  <c r="D175" i="1" l="1"/>
  <c r="B176" i="1"/>
  <c r="B177" i="1" l="1"/>
  <c r="D176" i="1"/>
  <c r="D177" i="1" l="1"/>
  <c r="B178" i="1"/>
  <c r="B179" i="1" l="1"/>
  <c r="D178" i="1"/>
  <c r="D179" i="1" l="1"/>
  <c r="B180" i="1"/>
  <c r="B181" i="1" l="1"/>
  <c r="D180" i="1"/>
  <c r="D181" i="1" l="1"/>
  <c r="B182" i="1"/>
  <c r="D182" i="1" l="1"/>
  <c r="B183" i="1"/>
  <c r="D183" i="1" s="1"/>
</calcChain>
</file>

<file path=xl/sharedStrings.xml><?xml version="1.0" encoding="utf-8"?>
<sst xmlns="http://schemas.openxmlformats.org/spreadsheetml/2006/main" count="4" uniqueCount="3">
  <si>
    <t>Multiplicador de Reducción  (MR)</t>
  </si>
  <si>
    <r>
      <t>Área de Influencia    Ai (m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Calibri"/>
        <family val="2"/>
        <scheme val="minor"/>
      </rPr>
      <t>)</t>
    </r>
  </si>
  <si>
    <r>
      <t>Área de Influencia    Ai (ft</t>
    </r>
    <r>
      <rPr>
        <b/>
        <sz val="10"/>
        <color theme="1"/>
        <rFont val="Calibri"/>
        <family val="2"/>
      </rPr>
      <t>²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</si>
</sst>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27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Hoja1!$B$6:$B$183</c:f>
              <c:numCache>
                <c:formatCode>General</c:formatCode>
                <c:ptCount val="178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135</c:v>
                </c:pt>
                <c:pt idx="20">
                  <c:v>140</c:v>
                </c:pt>
                <c:pt idx="21">
                  <c:v>145</c:v>
                </c:pt>
                <c:pt idx="22">
                  <c:v>150</c:v>
                </c:pt>
                <c:pt idx="23">
                  <c:v>155</c:v>
                </c:pt>
                <c:pt idx="24">
                  <c:v>160</c:v>
                </c:pt>
                <c:pt idx="25">
                  <c:v>165</c:v>
                </c:pt>
                <c:pt idx="26">
                  <c:v>170</c:v>
                </c:pt>
                <c:pt idx="27">
                  <c:v>175</c:v>
                </c:pt>
                <c:pt idx="28">
                  <c:v>180</c:v>
                </c:pt>
                <c:pt idx="29">
                  <c:v>185</c:v>
                </c:pt>
                <c:pt idx="30">
                  <c:v>190</c:v>
                </c:pt>
                <c:pt idx="31">
                  <c:v>195</c:v>
                </c:pt>
                <c:pt idx="32">
                  <c:v>200</c:v>
                </c:pt>
                <c:pt idx="33">
                  <c:v>205</c:v>
                </c:pt>
                <c:pt idx="34">
                  <c:v>210</c:v>
                </c:pt>
                <c:pt idx="35">
                  <c:v>215</c:v>
                </c:pt>
                <c:pt idx="36">
                  <c:v>220</c:v>
                </c:pt>
                <c:pt idx="37">
                  <c:v>225</c:v>
                </c:pt>
                <c:pt idx="38">
                  <c:v>230</c:v>
                </c:pt>
                <c:pt idx="39">
                  <c:v>235</c:v>
                </c:pt>
                <c:pt idx="40">
                  <c:v>240</c:v>
                </c:pt>
                <c:pt idx="41">
                  <c:v>245</c:v>
                </c:pt>
                <c:pt idx="42">
                  <c:v>250</c:v>
                </c:pt>
                <c:pt idx="43">
                  <c:v>255</c:v>
                </c:pt>
                <c:pt idx="44">
                  <c:v>260</c:v>
                </c:pt>
                <c:pt idx="45">
                  <c:v>265</c:v>
                </c:pt>
                <c:pt idx="46">
                  <c:v>270</c:v>
                </c:pt>
                <c:pt idx="47">
                  <c:v>275</c:v>
                </c:pt>
                <c:pt idx="48">
                  <c:v>280</c:v>
                </c:pt>
                <c:pt idx="49">
                  <c:v>285</c:v>
                </c:pt>
                <c:pt idx="50">
                  <c:v>290</c:v>
                </c:pt>
                <c:pt idx="51">
                  <c:v>295</c:v>
                </c:pt>
                <c:pt idx="52">
                  <c:v>300</c:v>
                </c:pt>
                <c:pt idx="53">
                  <c:v>305</c:v>
                </c:pt>
                <c:pt idx="54">
                  <c:v>310</c:v>
                </c:pt>
                <c:pt idx="55">
                  <c:v>315</c:v>
                </c:pt>
                <c:pt idx="56">
                  <c:v>320</c:v>
                </c:pt>
                <c:pt idx="57">
                  <c:v>325</c:v>
                </c:pt>
                <c:pt idx="58">
                  <c:v>330</c:v>
                </c:pt>
                <c:pt idx="59">
                  <c:v>335</c:v>
                </c:pt>
                <c:pt idx="60">
                  <c:v>340</c:v>
                </c:pt>
                <c:pt idx="61">
                  <c:v>345</c:v>
                </c:pt>
                <c:pt idx="62">
                  <c:v>350</c:v>
                </c:pt>
                <c:pt idx="63">
                  <c:v>355</c:v>
                </c:pt>
                <c:pt idx="64">
                  <c:v>360</c:v>
                </c:pt>
                <c:pt idx="65">
                  <c:v>365</c:v>
                </c:pt>
                <c:pt idx="66">
                  <c:v>370</c:v>
                </c:pt>
                <c:pt idx="67">
                  <c:v>375</c:v>
                </c:pt>
                <c:pt idx="68">
                  <c:v>380</c:v>
                </c:pt>
                <c:pt idx="69">
                  <c:v>385</c:v>
                </c:pt>
                <c:pt idx="70">
                  <c:v>390</c:v>
                </c:pt>
                <c:pt idx="71">
                  <c:v>395</c:v>
                </c:pt>
                <c:pt idx="72">
                  <c:v>400</c:v>
                </c:pt>
                <c:pt idx="73">
                  <c:v>405</c:v>
                </c:pt>
                <c:pt idx="74">
                  <c:v>410</c:v>
                </c:pt>
                <c:pt idx="75">
                  <c:v>415</c:v>
                </c:pt>
                <c:pt idx="76">
                  <c:v>420</c:v>
                </c:pt>
                <c:pt idx="77">
                  <c:v>425</c:v>
                </c:pt>
                <c:pt idx="78">
                  <c:v>430</c:v>
                </c:pt>
                <c:pt idx="79">
                  <c:v>435</c:v>
                </c:pt>
                <c:pt idx="80">
                  <c:v>440</c:v>
                </c:pt>
                <c:pt idx="81">
                  <c:v>445</c:v>
                </c:pt>
                <c:pt idx="82">
                  <c:v>450</c:v>
                </c:pt>
                <c:pt idx="83">
                  <c:v>455</c:v>
                </c:pt>
                <c:pt idx="84">
                  <c:v>460</c:v>
                </c:pt>
                <c:pt idx="85">
                  <c:v>465</c:v>
                </c:pt>
                <c:pt idx="86">
                  <c:v>470</c:v>
                </c:pt>
                <c:pt idx="87">
                  <c:v>475</c:v>
                </c:pt>
                <c:pt idx="88">
                  <c:v>480</c:v>
                </c:pt>
                <c:pt idx="89">
                  <c:v>485</c:v>
                </c:pt>
                <c:pt idx="90">
                  <c:v>490</c:v>
                </c:pt>
                <c:pt idx="91">
                  <c:v>495</c:v>
                </c:pt>
                <c:pt idx="92">
                  <c:v>500</c:v>
                </c:pt>
                <c:pt idx="93">
                  <c:v>505</c:v>
                </c:pt>
                <c:pt idx="94">
                  <c:v>510</c:v>
                </c:pt>
                <c:pt idx="95">
                  <c:v>515</c:v>
                </c:pt>
                <c:pt idx="96">
                  <c:v>520</c:v>
                </c:pt>
                <c:pt idx="97">
                  <c:v>525</c:v>
                </c:pt>
                <c:pt idx="98">
                  <c:v>530</c:v>
                </c:pt>
                <c:pt idx="99">
                  <c:v>535</c:v>
                </c:pt>
                <c:pt idx="100">
                  <c:v>540</c:v>
                </c:pt>
                <c:pt idx="101">
                  <c:v>545</c:v>
                </c:pt>
                <c:pt idx="102">
                  <c:v>550</c:v>
                </c:pt>
                <c:pt idx="103">
                  <c:v>555</c:v>
                </c:pt>
                <c:pt idx="104">
                  <c:v>560</c:v>
                </c:pt>
                <c:pt idx="105">
                  <c:v>565</c:v>
                </c:pt>
                <c:pt idx="106">
                  <c:v>570</c:v>
                </c:pt>
                <c:pt idx="107">
                  <c:v>575</c:v>
                </c:pt>
                <c:pt idx="108">
                  <c:v>580</c:v>
                </c:pt>
                <c:pt idx="109">
                  <c:v>585</c:v>
                </c:pt>
                <c:pt idx="110">
                  <c:v>590</c:v>
                </c:pt>
                <c:pt idx="111">
                  <c:v>595</c:v>
                </c:pt>
                <c:pt idx="112">
                  <c:v>600</c:v>
                </c:pt>
                <c:pt idx="113">
                  <c:v>605</c:v>
                </c:pt>
                <c:pt idx="114">
                  <c:v>610</c:v>
                </c:pt>
                <c:pt idx="115">
                  <c:v>615</c:v>
                </c:pt>
                <c:pt idx="116">
                  <c:v>620</c:v>
                </c:pt>
                <c:pt idx="117">
                  <c:v>625</c:v>
                </c:pt>
                <c:pt idx="118">
                  <c:v>630</c:v>
                </c:pt>
                <c:pt idx="119">
                  <c:v>635</c:v>
                </c:pt>
                <c:pt idx="120">
                  <c:v>640</c:v>
                </c:pt>
                <c:pt idx="121">
                  <c:v>645</c:v>
                </c:pt>
                <c:pt idx="122">
                  <c:v>650</c:v>
                </c:pt>
                <c:pt idx="123">
                  <c:v>655</c:v>
                </c:pt>
                <c:pt idx="124">
                  <c:v>660</c:v>
                </c:pt>
                <c:pt idx="125">
                  <c:v>665</c:v>
                </c:pt>
                <c:pt idx="126">
                  <c:v>670</c:v>
                </c:pt>
                <c:pt idx="127">
                  <c:v>675</c:v>
                </c:pt>
                <c:pt idx="128">
                  <c:v>680</c:v>
                </c:pt>
                <c:pt idx="129">
                  <c:v>685</c:v>
                </c:pt>
                <c:pt idx="130">
                  <c:v>690</c:v>
                </c:pt>
                <c:pt idx="131">
                  <c:v>695</c:v>
                </c:pt>
                <c:pt idx="132">
                  <c:v>700</c:v>
                </c:pt>
                <c:pt idx="133">
                  <c:v>705</c:v>
                </c:pt>
                <c:pt idx="134">
                  <c:v>710</c:v>
                </c:pt>
                <c:pt idx="135">
                  <c:v>715</c:v>
                </c:pt>
                <c:pt idx="136">
                  <c:v>720</c:v>
                </c:pt>
                <c:pt idx="137">
                  <c:v>725</c:v>
                </c:pt>
                <c:pt idx="138">
                  <c:v>730</c:v>
                </c:pt>
                <c:pt idx="139">
                  <c:v>735</c:v>
                </c:pt>
                <c:pt idx="140">
                  <c:v>740</c:v>
                </c:pt>
                <c:pt idx="141">
                  <c:v>745</c:v>
                </c:pt>
                <c:pt idx="142">
                  <c:v>750</c:v>
                </c:pt>
                <c:pt idx="143">
                  <c:v>755</c:v>
                </c:pt>
                <c:pt idx="144">
                  <c:v>760</c:v>
                </c:pt>
                <c:pt idx="145">
                  <c:v>765</c:v>
                </c:pt>
                <c:pt idx="146">
                  <c:v>770</c:v>
                </c:pt>
                <c:pt idx="147">
                  <c:v>775</c:v>
                </c:pt>
                <c:pt idx="148">
                  <c:v>780</c:v>
                </c:pt>
                <c:pt idx="149">
                  <c:v>785</c:v>
                </c:pt>
                <c:pt idx="150">
                  <c:v>790</c:v>
                </c:pt>
                <c:pt idx="151">
                  <c:v>795</c:v>
                </c:pt>
                <c:pt idx="152">
                  <c:v>800</c:v>
                </c:pt>
                <c:pt idx="153">
                  <c:v>805</c:v>
                </c:pt>
                <c:pt idx="154">
                  <c:v>810</c:v>
                </c:pt>
                <c:pt idx="155">
                  <c:v>815</c:v>
                </c:pt>
                <c:pt idx="156">
                  <c:v>820</c:v>
                </c:pt>
                <c:pt idx="157">
                  <c:v>825</c:v>
                </c:pt>
                <c:pt idx="158">
                  <c:v>830</c:v>
                </c:pt>
                <c:pt idx="159">
                  <c:v>835</c:v>
                </c:pt>
                <c:pt idx="160">
                  <c:v>840</c:v>
                </c:pt>
                <c:pt idx="161">
                  <c:v>845</c:v>
                </c:pt>
                <c:pt idx="162">
                  <c:v>850</c:v>
                </c:pt>
                <c:pt idx="163">
                  <c:v>855</c:v>
                </c:pt>
                <c:pt idx="164">
                  <c:v>860</c:v>
                </c:pt>
                <c:pt idx="165">
                  <c:v>865</c:v>
                </c:pt>
                <c:pt idx="166">
                  <c:v>870</c:v>
                </c:pt>
                <c:pt idx="167">
                  <c:v>875</c:v>
                </c:pt>
                <c:pt idx="168">
                  <c:v>880</c:v>
                </c:pt>
                <c:pt idx="169">
                  <c:v>885</c:v>
                </c:pt>
                <c:pt idx="170">
                  <c:v>890</c:v>
                </c:pt>
                <c:pt idx="171">
                  <c:v>895</c:v>
                </c:pt>
                <c:pt idx="172">
                  <c:v>900</c:v>
                </c:pt>
                <c:pt idx="173">
                  <c:v>905</c:v>
                </c:pt>
                <c:pt idx="174">
                  <c:v>910</c:v>
                </c:pt>
                <c:pt idx="175">
                  <c:v>915</c:v>
                </c:pt>
                <c:pt idx="176">
                  <c:v>920</c:v>
                </c:pt>
                <c:pt idx="177">
                  <c:v>925</c:v>
                </c:pt>
              </c:numCache>
            </c:numRef>
          </c:xVal>
          <c:yVal>
            <c:numRef>
              <c:f>Hoja1!$D$6:$D$183</c:f>
              <c:numCache>
                <c:formatCode>General</c:formatCode>
                <c:ptCount val="178"/>
                <c:pt idx="0">
                  <c:v>0.97289667311449146</c:v>
                </c:pt>
                <c:pt idx="1">
                  <c:v>0.93155351954193599</c:v>
                </c:pt>
                <c:pt idx="2">
                  <c:v>0.89657844071697912</c:v>
                </c:pt>
                <c:pt idx="3">
                  <c:v>0.86648835423638859</c:v>
                </c:pt>
                <c:pt idx="4">
                  <c:v>0.84024266196201036</c:v>
                </c:pt>
                <c:pt idx="5">
                  <c:v>0.81708680654186105</c:v>
                </c:pt>
                <c:pt idx="6">
                  <c:v>0.79645852018768482</c:v>
                </c:pt>
                <c:pt idx="7">
                  <c:v>0.77792908614699385</c:v>
                </c:pt>
                <c:pt idx="8">
                  <c:v>0.76116513965645194</c:v>
                </c:pt>
                <c:pt idx="9">
                  <c:v>0.74590302657344809</c:v>
                </c:pt>
                <c:pt idx="10">
                  <c:v>0.73193111540966105</c:v>
                </c:pt>
                <c:pt idx="11">
                  <c:v>0.71907730257333247</c:v>
                </c:pt>
                <c:pt idx="12">
                  <c:v>0.70720000000000005</c:v>
                </c:pt>
                <c:pt idx="13">
                  <c:v>0.69618151335206946</c:v>
                </c:pt>
                <c:pt idx="14">
                  <c:v>0.68592309580308486</c:v>
                </c:pt>
                <c:pt idx="15">
                  <c:v>0.67634119832747153</c:v>
                </c:pt>
                <c:pt idx="16">
                  <c:v>0.66736458881893657</c:v>
                </c:pt>
                <c:pt idx="17">
                  <c:v>0.65893211172516153</c:v>
                </c:pt>
                <c:pt idx="18">
                  <c:v>0.65099092642717382</c:v>
                </c:pt>
                <c:pt idx="19">
                  <c:v>0.64349510797467357</c:v>
                </c:pt>
                <c:pt idx="20">
                  <c:v>0.63640452526187774</c:v>
                </c:pt>
                <c:pt idx="21">
                  <c:v>0.62968393389129917</c:v>
                </c:pt>
                <c:pt idx="22">
                  <c:v>0.6233022368001564</c:v>
                </c:pt>
                <c:pt idx="23">
                  <c:v>0.61723187717422245</c:v>
                </c:pt>
                <c:pt idx="24">
                  <c:v>0.61144833655724573</c:v>
                </c:pt>
                <c:pt idx="25">
                  <c:v>0.60592971727064837</c:v>
                </c:pt>
                <c:pt idx="26">
                  <c:v>0.6006563929010178</c:v>
                </c:pt>
                <c:pt idx="27">
                  <c:v>0.5956107141196374</c:v>
                </c:pt>
                <c:pt idx="28">
                  <c:v>0.590776759770968</c:v>
                </c:pt>
                <c:pt idx="29">
                  <c:v>0.586140125221289</c:v>
                </c:pt>
                <c:pt idx="30">
                  <c:v>0.58168774155029734</c:v>
                </c:pt>
                <c:pt idx="31">
                  <c:v>0.57740772041082877</c:v>
                </c:pt>
                <c:pt idx="32">
                  <c:v>0.57328922035848962</c:v>
                </c:pt>
                <c:pt idx="33">
                  <c:v>0.56932233122585119</c:v>
                </c:pt>
                <c:pt idx="34">
                  <c:v>0.56549797373132438</c:v>
                </c:pt>
                <c:pt idx="35">
                  <c:v>0.56180781200590046</c:v>
                </c:pt>
                <c:pt idx="36">
                  <c:v>0.5582441771181943</c:v>
                </c:pt>
                <c:pt idx="37">
                  <c:v>0.55479999999999996</c:v>
                </c:pt>
                <c:pt idx="38">
                  <c:v>0.5514687524365538</c:v>
                </c:pt>
                <c:pt idx="39">
                  <c:v>0.54824439500003375</c:v>
                </c:pt>
                <c:pt idx="40">
                  <c:v>0.54512133098100524</c:v>
                </c:pt>
                <c:pt idx="41">
                  <c:v>0.54209436551797252</c:v>
                </c:pt>
                <c:pt idx="42">
                  <c:v>0.53915866924579658</c:v>
                </c:pt>
                <c:pt idx="43">
                  <c:v>0.53630974588413038</c:v>
                </c:pt>
                <c:pt idx="44">
                  <c:v>0.53354340327093053</c:v>
                </c:pt>
                <c:pt idx="45">
                  <c:v>0.53085572741648246</c:v>
                </c:pt>
                <c:pt idx="46">
                  <c:v>0.52824305921262438</c:v>
                </c:pt>
                <c:pt idx="47">
                  <c:v>0.52570197348190706</c:v>
                </c:pt>
                <c:pt idx="48">
                  <c:v>0.52322926009384241</c:v>
                </c:pt>
                <c:pt idx="49">
                  <c:v>0.52082190691145702</c:v>
                </c:pt>
                <c:pt idx="50">
                  <c:v>0.51847708436212248</c:v>
                </c:pt>
                <c:pt idx="51">
                  <c:v>0.51619213145293685</c:v>
                </c:pt>
                <c:pt idx="52">
                  <c:v>0.51396454307349693</c:v>
                </c:pt>
                <c:pt idx="53">
                  <c:v>0.51179195844830061</c:v>
                </c:pt>
                <c:pt idx="54">
                  <c:v>0.50967215061775806</c:v>
                </c:pt>
                <c:pt idx="55">
                  <c:v>0.50760301684125186</c:v>
                </c:pt>
                <c:pt idx="56">
                  <c:v>0.50558256982822591</c:v>
                </c:pt>
                <c:pt idx="57">
                  <c:v>0.50360892971417481</c:v>
                </c:pt>
                <c:pt idx="58">
                  <c:v>0.50168031670788604</c:v>
                </c:pt>
                <c:pt idx="59">
                  <c:v>0.49979504434456756</c:v>
                </c:pt>
                <c:pt idx="60">
                  <c:v>0.49795151328672405</c:v>
                </c:pt>
                <c:pt idx="61">
                  <c:v>0.49614820562099327</c:v>
                </c:pt>
                <c:pt idx="62">
                  <c:v>0.49438367960472085</c:v>
                </c:pt>
                <c:pt idx="63">
                  <c:v>0.49265656482095066</c:v>
                </c:pt>
                <c:pt idx="64">
                  <c:v>0.49096555770483052</c:v>
                </c:pt>
                <c:pt idx="65">
                  <c:v>0.48930941740824574</c:v>
                </c:pt>
                <c:pt idx="66">
                  <c:v>0.48768696197286865</c:v>
                </c:pt>
                <c:pt idx="67">
                  <c:v>0.48609706478480413</c:v>
                </c:pt>
                <c:pt idx="68">
                  <c:v>0.48453865128666623</c:v>
                </c:pt>
                <c:pt idx="69">
                  <c:v>0.48301069592528245</c:v>
                </c:pt>
                <c:pt idx="70">
                  <c:v>0.48151221931532617</c:v>
                </c:pt>
                <c:pt idx="71">
                  <c:v>0.48004228560105416</c:v>
                </c:pt>
                <c:pt idx="72">
                  <c:v>0.47860000000000003</c:v>
                </c:pt>
                <c:pt idx="73">
                  <c:v>0.47718450651397865</c:v>
                </c:pt>
                <c:pt idx="74">
                  <c:v>0.47579498579409618</c:v>
                </c:pt>
                <c:pt idx="75">
                  <c:v>0.47443065314766864</c:v>
                </c:pt>
                <c:pt idx="76">
                  <c:v>0.47309075667603473</c:v>
                </c:pt>
                <c:pt idx="77">
                  <c:v>0.47177457553322288</c:v>
                </c:pt>
                <c:pt idx="78">
                  <c:v>0.4704814182963124</c:v>
                </c:pt>
                <c:pt idx="79">
                  <c:v>0.46921062143911763</c:v>
                </c:pt>
                <c:pt idx="80">
                  <c:v>0.46796154790154243</c:v>
                </c:pt>
                <c:pt idx="81">
                  <c:v>0.4667335857475976</c:v>
                </c:pt>
                <c:pt idx="82">
                  <c:v>0.46552614690565969</c:v>
                </c:pt>
                <c:pt idx="83">
                  <c:v>0.46433866598508011</c:v>
                </c:pt>
                <c:pt idx="84">
                  <c:v>0.46317059916373576</c:v>
                </c:pt>
                <c:pt idx="85">
                  <c:v>0.46202142314154893</c:v>
                </c:pt>
                <c:pt idx="86">
                  <c:v>0.46089063415540316</c:v>
                </c:pt>
                <c:pt idx="87">
                  <c:v>0.45977774705124169</c:v>
                </c:pt>
                <c:pt idx="88">
                  <c:v>0.45868229440946828</c:v>
                </c:pt>
                <c:pt idx="89">
                  <c:v>0.45760382572006769</c:v>
                </c:pt>
                <c:pt idx="90">
                  <c:v>0.45654190660414046</c:v>
                </c:pt>
                <c:pt idx="91">
                  <c:v>0.4554961180787962</c:v>
                </c:pt>
                <c:pt idx="92">
                  <c:v>0.45446605586258076</c:v>
                </c:pt>
                <c:pt idx="93">
                  <c:v>0.45345132971882107</c:v>
                </c:pt>
                <c:pt idx="94">
                  <c:v>0.4524515628344658</c:v>
                </c:pt>
                <c:pt idx="95">
                  <c:v>0.4514663912321768</c:v>
                </c:pt>
                <c:pt idx="96">
                  <c:v>0.45049546321358691</c:v>
                </c:pt>
                <c:pt idx="97">
                  <c:v>0.44953843883179145</c:v>
                </c:pt>
                <c:pt idx="98">
                  <c:v>0.44859498939127529</c:v>
                </c:pt>
                <c:pt idx="99">
                  <c:v>0.44766479697360584</c:v>
                </c:pt>
                <c:pt idx="100">
                  <c:v>0.44674755398733679</c:v>
                </c:pt>
                <c:pt idx="101">
                  <c:v>0.44584296274067614</c:v>
                </c:pt>
                <c:pt idx="102">
                  <c:v>0.44495073503557014</c:v>
                </c:pt>
                <c:pt idx="103">
                  <c:v>0.44407059178194563</c:v>
                </c:pt>
                <c:pt idx="104">
                  <c:v>0.44320226263093887</c:v>
                </c:pt>
                <c:pt idx="105">
                  <c:v>0.44234548562601611</c:v>
                </c:pt>
                <c:pt idx="106">
                  <c:v>0.44150000687096314</c:v>
                </c:pt>
                <c:pt idx="107">
                  <c:v>0.44066558021378915</c:v>
                </c:pt>
                <c:pt idx="108">
                  <c:v>0.43984196694564959</c:v>
                </c:pt>
                <c:pt idx="109">
                  <c:v>0.43902893551395372</c:v>
                </c:pt>
                <c:pt idx="110">
                  <c:v>0.43822626124887254</c:v>
                </c:pt>
                <c:pt idx="111">
                  <c:v>0.43743372610251408</c:v>
                </c:pt>
                <c:pt idx="112">
                  <c:v>0.4366511184000782</c:v>
                </c:pt>
                <c:pt idx="113">
                  <c:v>0.43587823260234615</c:v>
                </c:pt>
                <c:pt idx="114">
                  <c:v>0.43511486907890018</c:v>
                </c:pt>
                <c:pt idx="115">
                  <c:v>0.43436083389150404</c:v>
                </c:pt>
                <c:pt idx="116">
                  <c:v>0.43361593858711123</c:v>
                </c:pt>
                <c:pt idx="117">
                  <c:v>0.43288000000000004</c:v>
                </c:pt>
                <c:pt idx="118">
                  <c:v>0.43215284006256161</c:v>
                </c:pt>
                <c:pt idx="119">
                  <c:v>0.43143428562429981</c:v>
                </c:pt>
                <c:pt idx="120">
                  <c:v>0.43072416827862287</c:v>
                </c:pt>
                <c:pt idx="121">
                  <c:v>0.4300223241970349</c:v>
                </c:pt>
                <c:pt idx="122">
                  <c:v>0.4293285939703555</c:v>
                </c:pt>
                <c:pt idx="123">
                  <c:v>0.42864282245661922</c:v>
                </c:pt>
                <c:pt idx="124">
                  <c:v>0.42796485863532419</c:v>
                </c:pt>
                <c:pt idx="125">
                  <c:v>0.42729455546771944</c:v>
                </c:pt>
                <c:pt idx="126">
                  <c:v>0.42663176976283812</c:v>
                </c:pt>
                <c:pt idx="127">
                  <c:v>0.42597636204899791</c:v>
                </c:pt>
                <c:pt idx="128">
                  <c:v>0.4253281964505089</c:v>
                </c:pt>
                <c:pt idx="129">
                  <c:v>0.42468714056933887</c:v>
                </c:pt>
                <c:pt idx="130">
                  <c:v>0.424053065371505</c:v>
                </c:pt>
                <c:pt idx="131">
                  <c:v>0.42342584507796754</c:v>
                </c:pt>
                <c:pt idx="132">
                  <c:v>0.4228053570598187</c:v>
                </c:pt>
                <c:pt idx="133">
                  <c:v>0.4221914817375666</c:v>
                </c:pt>
                <c:pt idx="134">
                  <c:v>0.42158410248432726</c:v>
                </c:pt>
                <c:pt idx="135">
                  <c:v>0.42098310553274665</c:v>
                </c:pt>
                <c:pt idx="136">
                  <c:v>0.420388379885484</c:v>
                </c:pt>
                <c:pt idx="137">
                  <c:v>0.41979981722909621</c:v>
                </c:pt>
                <c:pt idx="138">
                  <c:v>0.41921731185117261</c:v>
                </c:pt>
                <c:pt idx="139">
                  <c:v>0.41864076056057442</c:v>
                </c:pt>
                <c:pt idx="140">
                  <c:v>0.4180700626106445</c:v>
                </c:pt>
                <c:pt idx="141">
                  <c:v>0.41750511962525549</c:v>
                </c:pt>
                <c:pt idx="142">
                  <c:v>0.41694583552757464</c:v>
                </c:pt>
                <c:pt idx="143">
                  <c:v>0.41639211647142738</c:v>
                </c:pt>
                <c:pt idx="144">
                  <c:v>0.41584387077514867</c:v>
                </c:pt>
                <c:pt idx="145">
                  <c:v>0.41530100885781601</c:v>
                </c:pt>
                <c:pt idx="146">
                  <c:v>0.41476344317776381</c:v>
                </c:pt>
                <c:pt idx="147">
                  <c:v>0.41423108817328297</c:v>
                </c:pt>
                <c:pt idx="148">
                  <c:v>0.41370386020541439</c:v>
                </c:pt>
                <c:pt idx="149">
                  <c:v>0.41318167750274992</c:v>
                </c:pt>
                <c:pt idx="150">
                  <c:v>0.41266446010815783</c:v>
                </c:pt>
                <c:pt idx="151">
                  <c:v>0.41215212982735427</c:v>
                </c:pt>
                <c:pt idx="152">
                  <c:v>0.41164461017924481</c:v>
                </c:pt>
                <c:pt idx="153">
                  <c:v>0.4111418263479652</c:v>
                </c:pt>
                <c:pt idx="154">
                  <c:v>0.41064370513655368</c:v>
                </c:pt>
                <c:pt idx="155">
                  <c:v>0.41015017492218786</c:v>
                </c:pt>
                <c:pt idx="156">
                  <c:v>0.40966116561292559</c:v>
                </c:pt>
                <c:pt idx="157">
                  <c:v>0.40917660860589011</c:v>
                </c:pt>
                <c:pt idx="158">
                  <c:v>0.40869643674684247</c:v>
                </c:pt>
                <c:pt idx="159">
                  <c:v>0.40822058429108765</c:v>
                </c:pt>
                <c:pt idx="160">
                  <c:v>0.40774898686566219</c:v>
                </c:pt>
                <c:pt idx="161">
                  <c:v>0.40728158143275445</c:v>
                </c:pt>
                <c:pt idx="162">
                  <c:v>0.40681830625431009</c:v>
                </c:pt>
                <c:pt idx="163">
                  <c:v>0.40635910085777749</c:v>
                </c:pt>
                <c:pt idx="164">
                  <c:v>0.40590390600295023</c:v>
                </c:pt>
                <c:pt idx="165">
                  <c:v>0.40545266364986532</c:v>
                </c:pt>
                <c:pt idx="166">
                  <c:v>0.40500531692771724</c:v>
                </c:pt>
                <c:pt idx="167">
                  <c:v>0.40456181010475112</c:v>
                </c:pt>
                <c:pt idx="168">
                  <c:v>0.40412208855909715</c:v>
                </c:pt>
                <c:pt idx="169">
                  <c:v>0.40368609875051337</c:v>
                </c:pt>
                <c:pt idx="170">
                  <c:v>0.40325378819300234</c:v>
                </c:pt>
                <c:pt idx="171">
                  <c:v>0.40282510542827055</c:v>
                </c:pt>
                <c:pt idx="172">
                  <c:v>0.40239999999999998</c:v>
                </c:pt>
                <c:pt idx="173">
                  <c:v>0.40197842242890236</c:v>
                </c:pt>
                <c:pt idx="174">
                  <c:v>0.40156032418852849</c:v>
                </c:pt>
                <c:pt idx="175">
                  <c:v>0.40114565768180566</c:v>
                </c:pt>
                <c:pt idx="176">
                  <c:v>0.4007343762182769</c:v>
                </c:pt>
                <c:pt idx="177">
                  <c:v>0.40032643399201873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835168"/>
        <c:axId val="309835560"/>
      </c:scatterChart>
      <c:valAx>
        <c:axId val="309835168"/>
        <c:scaling>
          <c:orientation val="minMax"/>
          <c:max val="1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urier New" panose="02070309020205020404" pitchFamily="49" charset="0"/>
                    <a:ea typeface="+mn-ea"/>
                    <a:cs typeface="Courier New" panose="02070309020205020404" pitchFamily="49" charset="0"/>
                  </a:defRPr>
                </a:pPr>
                <a:r>
                  <a:rPr lang="es-PE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Area de Influencia (m²), A</a:t>
                </a:r>
                <a:r>
                  <a:rPr lang="es-PE" sz="800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i</a:t>
                </a:r>
                <a:r>
                  <a:rPr lang="es-PE" b="1" baseline="0">
                    <a:latin typeface="Courier New" panose="02070309020205020404" pitchFamily="49" charset="0"/>
                    <a:cs typeface="Courier New" panose="02070309020205020404" pitchFamily="49" charset="0"/>
                  </a:rPr>
                  <a:t> = K</a:t>
                </a:r>
                <a:r>
                  <a:rPr lang="es-PE" sz="700" b="1" baseline="0">
                    <a:latin typeface="Courier New" panose="02070309020205020404" pitchFamily="49" charset="0"/>
                    <a:cs typeface="Courier New" panose="02070309020205020404" pitchFamily="49" charset="0"/>
                  </a:rPr>
                  <a:t>LL</a:t>
                </a:r>
                <a:r>
                  <a:rPr lang="es-PE" b="1" baseline="0">
                    <a:latin typeface="Courier New" panose="02070309020205020404" pitchFamily="49" charset="0"/>
                    <a:cs typeface="Courier New" panose="02070309020205020404" pitchFamily="49" charset="0"/>
                  </a:rPr>
                  <a:t>xA</a:t>
                </a:r>
                <a:r>
                  <a:rPr lang="es-PE" sz="700" b="1" baseline="0">
                    <a:latin typeface="Courier New" panose="02070309020205020404" pitchFamily="49" charset="0"/>
                    <a:cs typeface="Courier New" panose="02070309020205020404" pitchFamily="49" charset="0"/>
                  </a:rPr>
                  <a:t>T</a:t>
                </a:r>
                <a:endParaRPr lang="es-PE" b="1">
                  <a:latin typeface="Courier New" panose="02070309020205020404" pitchFamily="49" charset="0"/>
                  <a:cs typeface="Courier New" panose="02070309020205020404" pitchFamily="49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urier New" panose="02070309020205020404" pitchFamily="49" charset="0"/>
                  <a:ea typeface="+mn-ea"/>
                  <a:cs typeface="Courier New" panose="02070309020205020404" pitchFamily="49" charset="0"/>
                </a:defRPr>
              </a:pPr>
              <a:endParaRPr lang="es-MX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pperplate Gothic Light" panose="020E0507020206020404" pitchFamily="34" charset="0"/>
                <a:ea typeface="+mn-ea"/>
                <a:cs typeface="+mn-cs"/>
              </a:defRPr>
            </a:pPr>
            <a:endParaRPr lang="es-MX"/>
          </a:p>
        </c:txPr>
        <c:crossAx val="309835560"/>
        <c:crosses val="autoZero"/>
        <c:crossBetween val="midCat"/>
      </c:valAx>
      <c:valAx>
        <c:axId val="309835560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urier New" panose="02070309020205020404" pitchFamily="49" charset="0"/>
                    <a:ea typeface="+mn-ea"/>
                    <a:cs typeface="Courier New" panose="02070309020205020404" pitchFamily="49" charset="0"/>
                  </a:defRPr>
                </a:pPr>
                <a:r>
                  <a:rPr lang="en-US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Multiplicador de Reducción, MR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urier New" panose="02070309020205020404" pitchFamily="49" charset="0"/>
                  <a:ea typeface="+mn-ea"/>
                  <a:cs typeface="Courier New" panose="02070309020205020404" pitchFamily="49" charset="0"/>
                </a:defRPr>
              </a:pPr>
              <a:endParaRPr lang="es-MX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pperplate Gothic Light" panose="020E0507020206020404" pitchFamily="34" charset="0"/>
                <a:ea typeface="+mn-ea"/>
                <a:cs typeface="+mn-cs"/>
              </a:defRPr>
            </a:pPr>
            <a:endParaRPr lang="es-MX"/>
          </a:p>
        </c:txPr>
        <c:crossAx val="30983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MX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Hoja1!$B$6:$B$65</c:f>
              <c:numCache>
                <c:formatCode>General</c:formatCode>
                <c:ptCount val="60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  <c:pt idx="19">
                  <c:v>135</c:v>
                </c:pt>
                <c:pt idx="20">
                  <c:v>140</c:v>
                </c:pt>
                <c:pt idx="21">
                  <c:v>145</c:v>
                </c:pt>
                <c:pt idx="22">
                  <c:v>150</c:v>
                </c:pt>
                <c:pt idx="23">
                  <c:v>155</c:v>
                </c:pt>
                <c:pt idx="24">
                  <c:v>160</c:v>
                </c:pt>
                <c:pt idx="25">
                  <c:v>165</c:v>
                </c:pt>
                <c:pt idx="26">
                  <c:v>170</c:v>
                </c:pt>
                <c:pt idx="27">
                  <c:v>175</c:v>
                </c:pt>
                <c:pt idx="28">
                  <c:v>180</c:v>
                </c:pt>
                <c:pt idx="29">
                  <c:v>185</c:v>
                </c:pt>
                <c:pt idx="30">
                  <c:v>190</c:v>
                </c:pt>
                <c:pt idx="31">
                  <c:v>195</c:v>
                </c:pt>
                <c:pt idx="32">
                  <c:v>200</c:v>
                </c:pt>
                <c:pt idx="33">
                  <c:v>205</c:v>
                </c:pt>
                <c:pt idx="34">
                  <c:v>210</c:v>
                </c:pt>
                <c:pt idx="35">
                  <c:v>215</c:v>
                </c:pt>
                <c:pt idx="36">
                  <c:v>220</c:v>
                </c:pt>
                <c:pt idx="37">
                  <c:v>225</c:v>
                </c:pt>
                <c:pt idx="38">
                  <c:v>230</c:v>
                </c:pt>
                <c:pt idx="39">
                  <c:v>235</c:v>
                </c:pt>
                <c:pt idx="40">
                  <c:v>240</c:v>
                </c:pt>
                <c:pt idx="41">
                  <c:v>245</c:v>
                </c:pt>
                <c:pt idx="42">
                  <c:v>250</c:v>
                </c:pt>
                <c:pt idx="43">
                  <c:v>255</c:v>
                </c:pt>
                <c:pt idx="44">
                  <c:v>260</c:v>
                </c:pt>
                <c:pt idx="45">
                  <c:v>265</c:v>
                </c:pt>
                <c:pt idx="46">
                  <c:v>270</c:v>
                </c:pt>
                <c:pt idx="47">
                  <c:v>275</c:v>
                </c:pt>
                <c:pt idx="48">
                  <c:v>280</c:v>
                </c:pt>
                <c:pt idx="49">
                  <c:v>285</c:v>
                </c:pt>
                <c:pt idx="50">
                  <c:v>290</c:v>
                </c:pt>
                <c:pt idx="51">
                  <c:v>295</c:v>
                </c:pt>
                <c:pt idx="52">
                  <c:v>300</c:v>
                </c:pt>
                <c:pt idx="53">
                  <c:v>305</c:v>
                </c:pt>
                <c:pt idx="54">
                  <c:v>310</c:v>
                </c:pt>
                <c:pt idx="55">
                  <c:v>315</c:v>
                </c:pt>
                <c:pt idx="56">
                  <c:v>320</c:v>
                </c:pt>
                <c:pt idx="57">
                  <c:v>325</c:v>
                </c:pt>
                <c:pt idx="58">
                  <c:v>330</c:v>
                </c:pt>
                <c:pt idx="59">
                  <c:v>335</c:v>
                </c:pt>
              </c:numCache>
            </c:numRef>
          </c:xVal>
          <c:yVal>
            <c:numRef>
              <c:f>Hoja1!$E$6:$E$65</c:f>
              <c:numCache>
                <c:formatCode>General</c:formatCode>
                <c:ptCount val="60"/>
                <c:pt idx="0">
                  <c:v>0.9773238618387271</c:v>
                </c:pt>
                <c:pt idx="1">
                  <c:v>0.9357275130999354</c:v>
                </c:pt>
                <c:pt idx="2">
                  <c:v>0.90053823869162364</c:v>
                </c:pt>
                <c:pt idx="3">
                  <c:v>0.87026387346618261</c:v>
                </c:pt>
                <c:pt idx="4">
                  <c:v>0.84385744641847049</c:v>
                </c:pt>
                <c:pt idx="5">
                  <c:v>0.82055977911035893</c:v>
                </c:pt>
                <c:pt idx="6">
                  <c:v>0.79980516029382098</c:v>
                </c:pt>
                <c:pt idx="7">
                  <c:v>0.78116224765445563</c:v>
                </c:pt>
                <c:pt idx="8">
                  <c:v>0.76429563482495155</c:v>
                </c:pt>
                <c:pt idx="9">
                  <c:v>0.74894005298290911</c:v>
                </c:pt>
                <c:pt idx="10">
                  <c:v>0.7348825745591514</c:v>
                </c:pt>
                <c:pt idx="11">
                  <c:v>0.7219500419591709</c:v>
                </c:pt>
                <c:pt idx="12">
                  <c:v>0.71</c:v>
                </c:pt>
                <c:pt idx="13">
                  <c:v>0.69891403355632531</c:v>
                </c:pt>
                <c:pt idx="14">
                  <c:v>0.68859279105297244</c:v>
                </c:pt>
                <c:pt idx="15">
                  <c:v>0.67895221179054432</c:v>
                </c:pt>
                <c:pt idx="16">
                  <c:v>0.6699206274206273</c:v>
                </c:pt>
                <c:pt idx="17">
                  <c:v>0.66143650785996133</c:v>
                </c:pt>
                <c:pt idx="18">
                  <c:v>0.65344668888123336</c:v>
                </c:pt>
                <c:pt idx="19">
                  <c:v>0.64590496427898036</c:v>
                </c:pt>
                <c:pt idx="20">
                  <c:v>0.63877095717511767</c:v>
                </c:pt>
                <c:pt idx="21">
                  <c:v>0.63200920732720389</c:v>
                </c:pt>
                <c:pt idx="22">
                  <c:v>0.62558842722675401</c:v>
                </c:pt>
                <c:pt idx="23">
                  <c:v>0.61948089129514949</c:v>
                </c:pt>
                <c:pt idx="24">
                  <c:v>0.61366193091936361</c:v>
                </c:pt>
                <c:pt idx="25">
                  <c:v>0.60810951431430049</c:v>
                </c:pt>
                <c:pt idx="26">
                  <c:v>0.60280389486979036</c:v>
                </c:pt>
                <c:pt idx="27">
                  <c:v>0.59772731516848898</c:v>
                </c:pt>
                <c:pt idx="28">
                  <c:v>0.5928637565499677</c:v>
                </c:pt>
                <c:pt idx="29">
                  <c:v>0.5881987261631515</c:v>
                </c:pt>
                <c:pt idx="30">
                  <c:v>0.58371907505060538</c:v>
                </c:pt>
                <c:pt idx="31">
                  <c:v>0.57941284205813903</c:v>
                </c:pt>
                <c:pt idx="32">
                  <c:v>0.57526911934581182</c:v>
                </c:pt>
                <c:pt idx="33">
                  <c:v>0.5712779360540059</c:v>
                </c:pt>
                <c:pt idx="34">
                  <c:v>0.56743015729748292</c:v>
                </c:pt>
                <c:pt idx="35">
                  <c:v>0.5637173961564178</c:v>
                </c:pt>
                <c:pt idx="36">
                  <c:v>0.56013193673309125</c:v>
                </c:pt>
                <c:pt idx="37">
                  <c:v>0.55666666666666664</c:v>
                </c:pt>
                <c:pt idx="38">
                  <c:v>0.55331501776206204</c:v>
                </c:pt>
                <c:pt idx="39">
                  <c:v>0.55007091360458338</c:v>
                </c:pt>
                <c:pt idx="40">
                  <c:v>0.54692872320923525</c:v>
                </c:pt>
                <c:pt idx="41">
                  <c:v>0.54388321989997235</c:v>
                </c:pt>
                <c:pt idx="42">
                  <c:v>0.54092954473549093</c:v>
                </c:pt>
                <c:pt idx="43">
                  <c:v>0.5380631738991688</c:v>
                </c:pt>
                <c:pt idx="44">
                  <c:v>0.53527988955517947</c:v>
                </c:pt>
                <c:pt idx="45">
                  <c:v>0.53257575374361754</c:v>
                </c:pt>
                <c:pt idx="46">
                  <c:v>0.52994708494708487</c:v>
                </c:pt>
                <c:pt idx="47">
                  <c:v>0.52739043701154253</c:v>
                </c:pt>
                <c:pt idx="48">
                  <c:v>0.52490258014691049</c:v>
                </c:pt>
                <c:pt idx="49">
                  <c:v>0.52248048376918244</c:v>
                </c:pt>
                <c:pt idx="50">
                  <c:v>0.52012130097676357</c:v>
                </c:pt>
                <c:pt idx="51">
                  <c:v>0.51782235448020764</c:v>
                </c:pt>
                <c:pt idx="52">
                  <c:v>0.51558112382722787</c:v>
                </c:pt>
                <c:pt idx="53">
                  <c:v>0.51339523378437946</c:v>
                </c:pt>
                <c:pt idx="54">
                  <c:v>0.51126244375364971</c:v>
                </c:pt>
                <c:pt idx="55">
                  <c:v>0.50918063811674497</c:v>
                </c:pt>
                <c:pt idx="56">
                  <c:v>0.50714781741247572</c:v>
                </c:pt>
                <c:pt idx="57">
                  <c:v>0.50516209026360537</c:v>
                </c:pt>
                <c:pt idx="58">
                  <c:v>0.50322166597906293</c:v>
                </c:pt>
                <c:pt idx="59">
                  <c:v>0.50132484776575037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835952"/>
        <c:axId val="309843400"/>
      </c:scatterChart>
      <c:valAx>
        <c:axId val="309835952"/>
        <c:scaling>
          <c:orientation val="minMax"/>
          <c:max val="38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urier New" panose="02070309020205020404" pitchFamily="49" charset="0"/>
                    <a:ea typeface="+mn-ea"/>
                    <a:cs typeface="Courier New" panose="02070309020205020404" pitchFamily="49" charset="0"/>
                  </a:defRPr>
                </a:pPr>
                <a:r>
                  <a:rPr lang="en-US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Área de Influencia (m²), Ai = K</a:t>
                </a:r>
                <a:r>
                  <a:rPr lang="en-US" sz="700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LL</a:t>
                </a:r>
                <a:r>
                  <a:rPr lang="en-US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xA</a:t>
                </a:r>
                <a:r>
                  <a:rPr lang="en-US" sz="700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T</a:t>
                </a:r>
                <a:endParaRPr lang="en-US" b="1">
                  <a:latin typeface="Courier New" panose="02070309020205020404" pitchFamily="49" charset="0"/>
                  <a:cs typeface="Courier New" panose="02070309020205020404" pitchFamily="49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urier New" panose="02070309020205020404" pitchFamily="49" charset="0"/>
                  <a:ea typeface="+mn-ea"/>
                  <a:cs typeface="Courier New" panose="02070309020205020404" pitchFamily="49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pperplate Gothic Light" panose="020E0507020206020404" pitchFamily="34" charset="0"/>
                <a:ea typeface="+mn-ea"/>
                <a:cs typeface="+mn-cs"/>
              </a:defRPr>
            </a:pPr>
            <a:endParaRPr lang="es-MX"/>
          </a:p>
        </c:txPr>
        <c:crossAx val="309843400"/>
        <c:crosses val="autoZero"/>
        <c:crossBetween val="midCat"/>
      </c:valAx>
      <c:valAx>
        <c:axId val="309843400"/>
        <c:scaling>
          <c:orientation val="minMax"/>
          <c:max val="1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ourier New" panose="02070309020205020404" pitchFamily="49" charset="0"/>
                    <a:ea typeface="+mn-ea"/>
                    <a:cs typeface="Courier New" panose="02070309020205020404" pitchFamily="49" charset="0"/>
                  </a:defRPr>
                </a:pPr>
                <a:r>
                  <a:rPr lang="en-US" b="1">
                    <a:latin typeface="Courier New" panose="02070309020205020404" pitchFamily="49" charset="0"/>
                    <a:cs typeface="Courier New" panose="02070309020205020404" pitchFamily="49" charset="0"/>
                  </a:rPr>
                  <a:t>Multiplicador de Reducción, MR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ourier New" panose="02070309020205020404" pitchFamily="49" charset="0"/>
                  <a:ea typeface="+mn-ea"/>
                  <a:cs typeface="Courier New" panose="02070309020205020404" pitchFamily="49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pperplate Gothic Light" panose="020E0507020206020404" pitchFamily="34" charset="0"/>
                <a:ea typeface="+mn-ea"/>
                <a:cs typeface="+mn-cs"/>
              </a:defRPr>
            </a:pPr>
            <a:endParaRPr lang="es-MX"/>
          </a:p>
        </c:txPr>
        <c:crossAx val="30983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0.10281</cdr:x>
      <cdr:y>0.70662</cdr:y>
    </cdr:from>
    <cdr:to>
      <cdr:x>0.24889</cdr:x>
      <cdr:y>0.84928</cdr:y>
    </cdr:to>
    <cdr:pic>
      <cdr:nvPicPr>
        <cdr:cNvPr id="2" name="Imagen 1"/>
        <cdr:cNvPicPr/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6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lasticWrap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56263" y="4295893"/>
          <a:ext cx="1358816" cy="86732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  <cdr:relSizeAnchor xmlns:cdr="http://schemas.openxmlformats.org/drawingml/2006/chartDrawing">
    <cdr:from>
      <cdr:x>0.20401</cdr:x>
      <cdr:y>0.808</cdr:y>
    </cdr:from>
    <cdr:to>
      <cdr:x>0.23732</cdr:x>
      <cdr:y>0.84594</cdr:y>
    </cdr:to>
    <cdr:sp macro="" textlink="">
      <cdr:nvSpPr>
        <cdr:cNvPr id="3" name="Cuadro de texto 96"/>
        <cdr:cNvSpPr txBox="1"/>
      </cdr:nvSpPr>
      <cdr:spPr>
        <a:xfrm xmlns:a="http://schemas.openxmlformats.org/drawingml/2006/main">
          <a:off x="1897578" y="4912250"/>
          <a:ext cx="309847" cy="2306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7000"/>
            </a:lnSpc>
            <a:spcAft>
              <a:spcPts val="800"/>
            </a:spcAft>
          </a:pPr>
          <a:r>
            <a:rPr lang="es-PE" sz="14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™</a:t>
          </a:r>
          <a:endParaRPr lang="es-P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438149</xdr:colOff>
      <xdr:row>20</xdr:row>
      <xdr:rowOff>57149</xdr:rowOff>
    </xdr:from>
    <xdr:to>
      <xdr:col>14</xdr:col>
      <xdr:colOff>136524</xdr:colOff>
      <xdr:row>44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400050</xdr:colOff>
      <xdr:row>50</xdr:row>
      <xdr:rowOff>47625</xdr:rowOff>
    </xdr:from>
    <xdr:ext cx="1100558" cy="389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5695950" y="8467725"/>
              <a:ext cx="1100558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 panose="02040503050406030204" pitchFamily="18" charset="0"/>
                      </a:rPr>
                      <m:t>𝑀𝑅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=0.25+</m:t>
                    </m:r>
                    <m:f>
                      <m:fPr>
                        <m:ctrlPr>
                          <a:rPr lang="es-MX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4.6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rad>
                      </m:den>
                    </m:f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5695950" y="8467725"/>
              <a:ext cx="1100558" cy="389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b="0" i="0">
                  <a:latin typeface="Cambria Math" panose="02040503050406030204" pitchFamily="18" charset="0"/>
                </a:rPr>
                <a:t>𝑀𝑅=0.25+4.6/√(𝐴_𝑖 )</a:t>
              </a:r>
              <a:endParaRPr lang="es-MX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3"/>
  <sheetViews>
    <sheetView tabSelected="1" zoomScaleNormal="100" workbookViewId="0">
      <selection activeCell="B183" sqref="B5:E183"/>
    </sheetView>
  </sheetViews>
  <sheetFormatPr baseColWidth="10" defaultRowHeight="12.75" x14ac:dyDescent="0.2"/>
  <cols>
    <col min="1" max="1" width="11.42578125" style="1"/>
    <col min="2" max="3" width="10.85546875" style="1" customWidth="1"/>
    <col min="4" max="4" width="12" style="3" bestFit="1" customWidth="1"/>
    <col min="5" max="5" width="11.42578125" style="3"/>
    <col min="6" max="16384" width="11.42578125" style="1"/>
  </cols>
  <sheetData>
    <row r="2" spans="2:12" x14ac:dyDescent="0.2">
      <c r="D2" s="3">
        <f>15.96*2</f>
        <v>31.92</v>
      </c>
      <c r="F2" s="1">
        <f>15.2*2*4*0.75</f>
        <v>91.199999999999989</v>
      </c>
      <c r="G2" s="1">
        <f>0.25+15/SQRT(F2/0.3048^2)</f>
        <v>0.72875001717740795</v>
      </c>
      <c r="I2" s="1">
        <f>(15/(0.666-0.25))^2</f>
        <v>1300.157174556213</v>
      </c>
    </row>
    <row r="3" spans="2:12" x14ac:dyDescent="0.2">
      <c r="F3" s="1">
        <f>16*2+12*2</f>
        <v>56</v>
      </c>
      <c r="G3" s="1">
        <f>0.25+15/SQRT(F3/0.3048^2)</f>
        <v>0.86095919901180218</v>
      </c>
      <c r="I3" s="1">
        <f>I2*0.3048^2</f>
        <v>120.78855399408285</v>
      </c>
      <c r="L3" s="1">
        <f>587.52/4</f>
        <v>146.88</v>
      </c>
    </row>
    <row r="4" spans="2:12" x14ac:dyDescent="0.2">
      <c r="I4" s="1">
        <f>I3/4</f>
        <v>30.197138498520712</v>
      </c>
      <c r="L4" s="1">
        <f>L3/4</f>
        <v>36.72</v>
      </c>
    </row>
    <row r="5" spans="2:12" ht="38.25" x14ac:dyDescent="0.2">
      <c r="B5" s="2" t="s">
        <v>1</v>
      </c>
      <c r="C5" s="2" t="s">
        <v>2</v>
      </c>
      <c r="D5" s="2" t="s">
        <v>0</v>
      </c>
      <c r="E5" s="2" t="s">
        <v>0</v>
      </c>
    </row>
    <row r="6" spans="2:12" x14ac:dyDescent="0.2">
      <c r="B6" s="3">
        <v>40</v>
      </c>
      <c r="C6" s="3">
        <f>B6/0.3048^2</f>
        <v>430.55641666838886</v>
      </c>
      <c r="D6" s="3">
        <f>0.25+15/SQRT(B6/0.3048^2)</f>
        <v>0.97289667311449146</v>
      </c>
      <c r="E6" s="3">
        <f>0.25+4.6/SQRT(B6)</f>
        <v>0.9773238618387271</v>
      </c>
    </row>
    <row r="7" spans="2:12" x14ac:dyDescent="0.2">
      <c r="B7" s="3">
        <f>B6+5</f>
        <v>45</v>
      </c>
      <c r="C7" s="3"/>
      <c r="D7" s="3">
        <f t="shared" ref="D7:D70" si="0">0.25+15/SQRT(B7/0.3048^2)</f>
        <v>0.93155351954193599</v>
      </c>
      <c r="E7" s="3">
        <f t="shared" ref="E7:E70" si="1">0.25+4.6/SQRT(B7)</f>
        <v>0.9357275130999354</v>
      </c>
    </row>
    <row r="8" spans="2:12" x14ac:dyDescent="0.2">
      <c r="B8" s="3">
        <f t="shared" ref="B8:B71" si="2">B7+5</f>
        <v>50</v>
      </c>
      <c r="C8" s="3"/>
      <c r="D8" s="3">
        <f t="shared" si="0"/>
        <v>0.89657844071697912</v>
      </c>
      <c r="E8" s="3">
        <f t="shared" si="1"/>
        <v>0.90053823869162364</v>
      </c>
    </row>
    <row r="9" spans="2:12" x14ac:dyDescent="0.2">
      <c r="B9" s="3">
        <f t="shared" si="2"/>
        <v>55</v>
      </c>
      <c r="C9" s="3"/>
      <c r="D9" s="3">
        <f t="shared" si="0"/>
        <v>0.86648835423638859</v>
      </c>
      <c r="E9" s="3">
        <f t="shared" si="1"/>
        <v>0.87026387346618261</v>
      </c>
    </row>
    <row r="10" spans="2:12" x14ac:dyDescent="0.2">
      <c r="B10" s="3">
        <f t="shared" si="2"/>
        <v>60</v>
      </c>
      <c r="C10" s="3"/>
      <c r="D10" s="3">
        <f t="shared" si="0"/>
        <v>0.84024266196201036</v>
      </c>
      <c r="E10" s="3">
        <f t="shared" si="1"/>
        <v>0.84385744641847049</v>
      </c>
    </row>
    <row r="11" spans="2:12" x14ac:dyDescent="0.2">
      <c r="B11" s="3">
        <f t="shared" si="2"/>
        <v>65</v>
      </c>
      <c r="C11" s="3"/>
      <c r="D11" s="3">
        <f t="shared" si="0"/>
        <v>0.81708680654186105</v>
      </c>
      <c r="E11" s="3">
        <f t="shared" si="1"/>
        <v>0.82055977911035893</v>
      </c>
    </row>
    <row r="12" spans="2:12" x14ac:dyDescent="0.2">
      <c r="B12" s="3">
        <f t="shared" si="2"/>
        <v>70</v>
      </c>
      <c r="C12" s="3"/>
      <c r="D12" s="3">
        <f t="shared" si="0"/>
        <v>0.79645852018768482</v>
      </c>
      <c r="E12" s="3">
        <f t="shared" si="1"/>
        <v>0.79980516029382098</v>
      </c>
    </row>
    <row r="13" spans="2:12" x14ac:dyDescent="0.2">
      <c r="B13" s="3">
        <f t="shared" si="2"/>
        <v>75</v>
      </c>
      <c r="C13" s="3"/>
      <c r="D13" s="3">
        <f t="shared" si="0"/>
        <v>0.77792908614699385</v>
      </c>
      <c r="E13" s="3">
        <f t="shared" si="1"/>
        <v>0.78116224765445563</v>
      </c>
    </row>
    <row r="14" spans="2:12" x14ac:dyDescent="0.2">
      <c r="B14" s="3">
        <f t="shared" si="2"/>
        <v>80</v>
      </c>
      <c r="C14" s="3"/>
      <c r="D14" s="3">
        <f t="shared" si="0"/>
        <v>0.76116513965645194</v>
      </c>
      <c r="E14" s="3">
        <f t="shared" si="1"/>
        <v>0.76429563482495155</v>
      </c>
    </row>
    <row r="15" spans="2:12" x14ac:dyDescent="0.2">
      <c r="B15" s="3">
        <f t="shared" si="2"/>
        <v>85</v>
      </c>
      <c r="C15" s="3"/>
      <c r="D15" s="3">
        <f t="shared" si="0"/>
        <v>0.74590302657344809</v>
      </c>
      <c r="E15" s="3">
        <f t="shared" si="1"/>
        <v>0.74894005298290911</v>
      </c>
    </row>
    <row r="16" spans="2:12" x14ac:dyDescent="0.2">
      <c r="B16" s="3">
        <f t="shared" si="2"/>
        <v>90</v>
      </c>
      <c r="C16" s="3"/>
      <c r="D16" s="3">
        <f t="shared" si="0"/>
        <v>0.73193111540966105</v>
      </c>
      <c r="E16" s="3">
        <f t="shared" si="1"/>
        <v>0.7348825745591514</v>
      </c>
    </row>
    <row r="17" spans="2:9" x14ac:dyDescent="0.2">
      <c r="B17" s="3">
        <f t="shared" si="2"/>
        <v>95</v>
      </c>
      <c r="C17" s="3"/>
      <c r="D17" s="3">
        <f t="shared" si="0"/>
        <v>0.71907730257333247</v>
      </c>
      <c r="E17" s="3">
        <f t="shared" si="1"/>
        <v>0.7219500419591709</v>
      </c>
    </row>
    <row r="18" spans="2:9" x14ac:dyDescent="0.2">
      <c r="B18" s="3">
        <f t="shared" si="2"/>
        <v>100</v>
      </c>
      <c r="C18" s="3"/>
      <c r="D18" s="3">
        <f t="shared" si="0"/>
        <v>0.70720000000000005</v>
      </c>
      <c r="E18" s="3">
        <f t="shared" si="1"/>
        <v>0.71</v>
      </c>
    </row>
    <row r="19" spans="2:9" x14ac:dyDescent="0.2">
      <c r="B19" s="3">
        <f t="shared" si="2"/>
        <v>105</v>
      </c>
      <c r="C19" s="3"/>
      <c r="D19" s="3">
        <f t="shared" si="0"/>
        <v>0.69618151335206946</v>
      </c>
      <c r="E19" s="3">
        <f t="shared" si="1"/>
        <v>0.69891403355632531</v>
      </c>
    </row>
    <row r="20" spans="2:9" x14ac:dyDescent="0.2">
      <c r="B20" s="3">
        <f t="shared" si="2"/>
        <v>110</v>
      </c>
      <c r="C20" s="3"/>
      <c r="D20" s="3">
        <f t="shared" si="0"/>
        <v>0.68592309580308486</v>
      </c>
      <c r="E20" s="3">
        <f t="shared" si="1"/>
        <v>0.68859279105297244</v>
      </c>
    </row>
    <row r="21" spans="2:9" x14ac:dyDescent="0.2">
      <c r="B21" s="3">
        <f t="shared" si="2"/>
        <v>115</v>
      </c>
      <c r="C21" s="3"/>
      <c r="D21" s="3">
        <f t="shared" si="0"/>
        <v>0.67634119832747153</v>
      </c>
      <c r="E21" s="3">
        <f t="shared" si="1"/>
        <v>0.67895221179054432</v>
      </c>
    </row>
    <row r="22" spans="2:9" x14ac:dyDescent="0.2">
      <c r="B22" s="3">
        <f t="shared" si="2"/>
        <v>120</v>
      </c>
      <c r="C22" s="3"/>
      <c r="D22" s="3">
        <f t="shared" si="0"/>
        <v>0.66736458881893657</v>
      </c>
      <c r="E22" s="3">
        <f t="shared" si="1"/>
        <v>0.6699206274206273</v>
      </c>
    </row>
    <row r="23" spans="2:9" x14ac:dyDescent="0.2">
      <c r="B23" s="3">
        <f t="shared" si="2"/>
        <v>125</v>
      </c>
      <c r="C23" s="3"/>
      <c r="D23" s="3">
        <f t="shared" si="0"/>
        <v>0.65893211172516153</v>
      </c>
      <c r="E23" s="3">
        <f t="shared" si="1"/>
        <v>0.66143650785996133</v>
      </c>
    </row>
    <row r="24" spans="2:9" x14ac:dyDescent="0.2">
      <c r="B24" s="3">
        <f t="shared" si="2"/>
        <v>130</v>
      </c>
      <c r="C24" s="3"/>
      <c r="D24" s="3">
        <f t="shared" si="0"/>
        <v>0.65099092642717382</v>
      </c>
      <c r="E24" s="3">
        <f t="shared" si="1"/>
        <v>0.65344668888123336</v>
      </c>
    </row>
    <row r="25" spans="2:9" x14ac:dyDescent="0.2">
      <c r="B25" s="3">
        <f t="shared" si="2"/>
        <v>135</v>
      </c>
      <c r="C25" s="3"/>
      <c r="D25" s="3">
        <f t="shared" si="0"/>
        <v>0.64349510797467357</v>
      </c>
      <c r="E25" s="3">
        <f t="shared" si="1"/>
        <v>0.64590496427898036</v>
      </c>
    </row>
    <row r="26" spans="2:9" x14ac:dyDescent="0.2">
      <c r="B26" s="3">
        <f t="shared" si="2"/>
        <v>140</v>
      </c>
      <c r="C26" s="3"/>
      <c r="D26" s="3">
        <f t="shared" si="0"/>
        <v>0.63640452526187774</v>
      </c>
      <c r="E26" s="3">
        <f t="shared" si="1"/>
        <v>0.63877095717511767</v>
      </c>
    </row>
    <row r="27" spans="2:9" x14ac:dyDescent="0.2">
      <c r="B27" s="3">
        <f t="shared" si="2"/>
        <v>145</v>
      </c>
      <c r="C27" s="3"/>
      <c r="D27" s="3">
        <f t="shared" si="0"/>
        <v>0.62968393389129917</v>
      </c>
      <c r="E27" s="3">
        <f t="shared" si="1"/>
        <v>0.63200920732720389</v>
      </c>
    </row>
    <row r="28" spans="2:9" x14ac:dyDescent="0.2">
      <c r="B28" s="3">
        <f t="shared" si="2"/>
        <v>150</v>
      </c>
      <c r="C28" s="3"/>
      <c r="D28" s="3">
        <f t="shared" si="0"/>
        <v>0.6233022368001564</v>
      </c>
      <c r="E28" s="3">
        <f t="shared" si="1"/>
        <v>0.62558842722675401</v>
      </c>
    </row>
    <row r="29" spans="2:9" x14ac:dyDescent="0.2">
      <c r="B29" s="3">
        <f t="shared" si="2"/>
        <v>155</v>
      </c>
      <c r="C29" s="3"/>
      <c r="D29" s="3">
        <f t="shared" si="0"/>
        <v>0.61723187717422245</v>
      </c>
      <c r="E29" s="3">
        <f t="shared" si="1"/>
        <v>0.61948089129514949</v>
      </c>
      <c r="F29" s="1">
        <f>(64+64/0.75)*4</f>
        <v>597.33333333333326</v>
      </c>
      <c r="G29" s="1">
        <f>0.25+15/SQRT(F29/0.3048^2)</f>
        <v>0.43706728640480452</v>
      </c>
      <c r="I29" s="1">
        <f>(15/(0.444-0.25))^2</f>
        <v>5978.3186310978845</v>
      </c>
    </row>
    <row r="30" spans="2:9" x14ac:dyDescent="0.2">
      <c r="B30" s="3">
        <f t="shared" si="2"/>
        <v>160</v>
      </c>
      <c r="C30" s="3"/>
      <c r="D30" s="3">
        <f t="shared" si="0"/>
        <v>0.61144833655724573</v>
      </c>
      <c r="E30" s="3">
        <f t="shared" si="1"/>
        <v>0.61366193091936361</v>
      </c>
      <c r="F30" s="1">
        <f>14.44*3</f>
        <v>43.32</v>
      </c>
      <c r="G30" s="1">
        <f>0.25+15/SQRT(F30/0.3048^2)</f>
        <v>0.94464353440393922</v>
      </c>
      <c r="I30" s="1">
        <f>I29*0.3048^2</f>
        <v>555.40397491763201</v>
      </c>
    </row>
    <row r="31" spans="2:9" x14ac:dyDescent="0.2">
      <c r="B31" s="3">
        <f t="shared" si="2"/>
        <v>165</v>
      </c>
      <c r="C31" s="3"/>
      <c r="D31" s="3">
        <f t="shared" si="0"/>
        <v>0.60592971727064837</v>
      </c>
      <c r="E31" s="3">
        <f t="shared" si="1"/>
        <v>0.60810951431430049</v>
      </c>
      <c r="I31" s="1">
        <f>I30/4</f>
        <v>138.850993729408</v>
      </c>
    </row>
    <row r="32" spans="2:9" x14ac:dyDescent="0.2">
      <c r="B32" s="3">
        <f t="shared" si="2"/>
        <v>170</v>
      </c>
      <c r="C32" s="3"/>
      <c r="D32" s="3">
        <f t="shared" si="0"/>
        <v>0.6006563929010178</v>
      </c>
      <c r="E32" s="3">
        <f t="shared" si="1"/>
        <v>0.60280389486979036</v>
      </c>
      <c r="I32" s="1">
        <f>I31/2</f>
        <v>69.425496864704002</v>
      </c>
    </row>
    <row r="33" spans="2:9" x14ac:dyDescent="0.2">
      <c r="B33" s="3">
        <f t="shared" si="2"/>
        <v>175</v>
      </c>
      <c r="C33" s="3"/>
      <c r="D33" s="3">
        <f t="shared" si="0"/>
        <v>0.5956107141196374</v>
      </c>
      <c r="E33" s="3">
        <f t="shared" si="1"/>
        <v>0.59772731516848898</v>
      </c>
      <c r="F33" s="1">
        <f>1.2-0.011*(32*4)</f>
        <v>-0.20799999999999996</v>
      </c>
      <c r="I33" s="1">
        <f>SQRT(I32)</f>
        <v>8.3321964009919984</v>
      </c>
    </row>
    <row r="34" spans="2:9" x14ac:dyDescent="0.2">
      <c r="B34" s="3">
        <f t="shared" si="2"/>
        <v>180</v>
      </c>
      <c r="C34" s="3"/>
      <c r="D34" s="3">
        <f t="shared" si="0"/>
        <v>0.590776759770968</v>
      </c>
      <c r="E34" s="3">
        <f t="shared" si="1"/>
        <v>0.5928637565499677</v>
      </c>
    </row>
    <row r="35" spans="2:9" x14ac:dyDescent="0.2">
      <c r="B35" s="3">
        <f t="shared" si="2"/>
        <v>185</v>
      </c>
      <c r="C35" s="3"/>
      <c r="D35" s="3">
        <f t="shared" si="0"/>
        <v>0.586140125221289</v>
      </c>
      <c r="E35" s="3">
        <f t="shared" si="1"/>
        <v>0.5881987261631515</v>
      </c>
    </row>
    <row r="36" spans="2:9" x14ac:dyDescent="0.2">
      <c r="B36" s="3">
        <f t="shared" si="2"/>
        <v>190</v>
      </c>
      <c r="C36" s="3"/>
      <c r="D36" s="3">
        <f t="shared" si="0"/>
        <v>0.58168774155029734</v>
      </c>
      <c r="E36" s="3">
        <f t="shared" si="1"/>
        <v>0.58371907505060538</v>
      </c>
      <c r="I36" s="1">
        <f>I33/8</f>
        <v>1.0415245501239998</v>
      </c>
    </row>
    <row r="37" spans="2:9" x14ac:dyDescent="0.2">
      <c r="B37" s="3">
        <f t="shared" si="2"/>
        <v>195</v>
      </c>
      <c r="C37" s="3"/>
      <c r="D37" s="3">
        <f t="shared" si="0"/>
        <v>0.57740772041082877</v>
      </c>
      <c r="E37" s="3">
        <f t="shared" si="1"/>
        <v>0.57941284205813903</v>
      </c>
    </row>
    <row r="38" spans="2:9" x14ac:dyDescent="0.2">
      <c r="B38" s="3">
        <f t="shared" si="2"/>
        <v>200</v>
      </c>
      <c r="C38" s="3"/>
      <c r="D38" s="3">
        <f t="shared" si="0"/>
        <v>0.57328922035848962</v>
      </c>
      <c r="E38" s="3">
        <f t="shared" si="1"/>
        <v>0.57526911934581182</v>
      </c>
    </row>
    <row r="39" spans="2:9" x14ac:dyDescent="0.2">
      <c r="B39" s="3">
        <f t="shared" si="2"/>
        <v>205</v>
      </c>
      <c r="C39" s="3"/>
      <c r="D39" s="3">
        <f t="shared" si="0"/>
        <v>0.56932233122585119</v>
      </c>
      <c r="E39" s="3">
        <f t="shared" si="1"/>
        <v>0.5712779360540059</v>
      </c>
    </row>
    <row r="40" spans="2:9" x14ac:dyDescent="0.2">
      <c r="B40" s="3">
        <f t="shared" si="2"/>
        <v>210</v>
      </c>
      <c r="C40" s="3"/>
      <c r="D40" s="3">
        <f t="shared" si="0"/>
        <v>0.56549797373132438</v>
      </c>
      <c r="E40" s="3">
        <f t="shared" si="1"/>
        <v>0.56743015729748292</v>
      </c>
    </row>
    <row r="41" spans="2:9" x14ac:dyDescent="0.2">
      <c r="B41" s="3">
        <f t="shared" si="2"/>
        <v>215</v>
      </c>
      <c r="C41" s="3"/>
      <c r="D41" s="3">
        <f t="shared" si="0"/>
        <v>0.56180781200590046</v>
      </c>
      <c r="E41" s="3">
        <f t="shared" si="1"/>
        <v>0.5637173961564178</v>
      </c>
    </row>
    <row r="42" spans="2:9" x14ac:dyDescent="0.2">
      <c r="B42" s="3">
        <f t="shared" si="2"/>
        <v>220</v>
      </c>
      <c r="C42" s="3"/>
      <c r="D42" s="3">
        <f t="shared" si="0"/>
        <v>0.5582441771181943</v>
      </c>
      <c r="E42" s="3">
        <f t="shared" si="1"/>
        <v>0.56013193673309125</v>
      </c>
    </row>
    <row r="43" spans="2:9" x14ac:dyDescent="0.2">
      <c r="B43" s="3">
        <f t="shared" si="2"/>
        <v>225</v>
      </c>
      <c r="C43" s="3"/>
      <c r="D43" s="3">
        <f t="shared" si="0"/>
        <v>0.55479999999999996</v>
      </c>
      <c r="E43" s="3">
        <f t="shared" si="1"/>
        <v>0.55666666666666664</v>
      </c>
    </row>
    <row r="44" spans="2:9" x14ac:dyDescent="0.2">
      <c r="B44" s="3">
        <f t="shared" si="2"/>
        <v>230</v>
      </c>
      <c r="C44" s="3"/>
      <c r="D44" s="3">
        <f t="shared" si="0"/>
        <v>0.5514687524365538</v>
      </c>
      <c r="E44" s="3">
        <f t="shared" si="1"/>
        <v>0.55331501776206204</v>
      </c>
    </row>
    <row r="45" spans="2:9" x14ac:dyDescent="0.2">
      <c r="B45" s="3">
        <f t="shared" si="2"/>
        <v>235</v>
      </c>
      <c r="C45" s="3"/>
      <c r="D45" s="3">
        <f t="shared" si="0"/>
        <v>0.54824439500003375</v>
      </c>
      <c r="E45" s="3">
        <f t="shared" si="1"/>
        <v>0.55007091360458338</v>
      </c>
    </row>
    <row r="46" spans="2:9" x14ac:dyDescent="0.2">
      <c r="B46" s="3">
        <f t="shared" si="2"/>
        <v>240</v>
      </c>
      <c r="C46" s="3"/>
      <c r="D46" s="3">
        <f t="shared" si="0"/>
        <v>0.54512133098100524</v>
      </c>
      <c r="E46" s="3">
        <f t="shared" si="1"/>
        <v>0.54692872320923525</v>
      </c>
    </row>
    <row r="47" spans="2:9" x14ac:dyDescent="0.2">
      <c r="B47" s="3">
        <f t="shared" si="2"/>
        <v>245</v>
      </c>
      <c r="C47" s="3"/>
      <c r="D47" s="3">
        <f t="shared" si="0"/>
        <v>0.54209436551797252</v>
      </c>
      <c r="E47" s="3">
        <f t="shared" si="1"/>
        <v>0.54388321989997235</v>
      </c>
    </row>
    <row r="48" spans="2:9" x14ac:dyDescent="0.2">
      <c r="B48" s="3">
        <f t="shared" si="2"/>
        <v>250</v>
      </c>
      <c r="C48" s="3"/>
      <c r="D48" s="3">
        <f t="shared" si="0"/>
        <v>0.53915866924579658</v>
      </c>
      <c r="E48" s="3">
        <f t="shared" si="1"/>
        <v>0.54092954473549093</v>
      </c>
    </row>
    <row r="49" spans="2:5" x14ac:dyDescent="0.2">
      <c r="B49" s="3">
        <f t="shared" si="2"/>
        <v>255</v>
      </c>
      <c r="C49" s="3"/>
      <c r="D49" s="3">
        <f t="shared" si="0"/>
        <v>0.53630974588413038</v>
      </c>
      <c r="E49" s="3">
        <f t="shared" si="1"/>
        <v>0.5380631738991688</v>
      </c>
    </row>
    <row r="50" spans="2:5" x14ac:dyDescent="0.2">
      <c r="B50" s="3">
        <f t="shared" si="2"/>
        <v>260</v>
      </c>
      <c r="C50" s="3"/>
      <c r="D50" s="3">
        <f t="shared" si="0"/>
        <v>0.53354340327093053</v>
      </c>
      <c r="E50" s="3">
        <f t="shared" si="1"/>
        <v>0.53527988955517947</v>
      </c>
    </row>
    <row r="51" spans="2:5" x14ac:dyDescent="0.2">
      <c r="B51" s="3">
        <f t="shared" si="2"/>
        <v>265</v>
      </c>
      <c r="C51" s="3"/>
      <c r="D51" s="3">
        <f t="shared" si="0"/>
        <v>0.53085572741648246</v>
      </c>
      <c r="E51" s="3">
        <f t="shared" si="1"/>
        <v>0.53257575374361754</v>
      </c>
    </row>
    <row r="52" spans="2:5" x14ac:dyDescent="0.2">
      <c r="B52" s="3">
        <f t="shared" si="2"/>
        <v>270</v>
      </c>
      <c r="C52" s="3"/>
      <c r="D52" s="3">
        <f t="shared" si="0"/>
        <v>0.52824305921262438</v>
      </c>
      <c r="E52" s="3">
        <f t="shared" si="1"/>
        <v>0.52994708494708487</v>
      </c>
    </row>
    <row r="53" spans="2:5" x14ac:dyDescent="0.2">
      <c r="B53" s="3">
        <f t="shared" si="2"/>
        <v>275</v>
      </c>
      <c r="C53" s="3"/>
      <c r="D53" s="3">
        <f t="shared" si="0"/>
        <v>0.52570197348190706</v>
      </c>
      <c r="E53" s="3">
        <f t="shared" si="1"/>
        <v>0.52739043701154253</v>
      </c>
    </row>
    <row r="54" spans="2:5" x14ac:dyDescent="0.2">
      <c r="B54" s="3">
        <f t="shared" si="2"/>
        <v>280</v>
      </c>
      <c r="C54" s="3"/>
      <c r="D54" s="3">
        <f t="shared" si="0"/>
        <v>0.52322926009384241</v>
      </c>
      <c r="E54" s="3">
        <f t="shared" si="1"/>
        <v>0.52490258014691049</v>
      </c>
    </row>
    <row r="55" spans="2:5" x14ac:dyDescent="0.2">
      <c r="B55" s="3">
        <f t="shared" si="2"/>
        <v>285</v>
      </c>
      <c r="C55" s="3"/>
      <c r="D55" s="3">
        <f t="shared" si="0"/>
        <v>0.52082190691145702</v>
      </c>
      <c r="E55" s="3">
        <f t="shared" si="1"/>
        <v>0.52248048376918244</v>
      </c>
    </row>
    <row r="56" spans="2:5" x14ac:dyDescent="0.2">
      <c r="B56" s="3">
        <f t="shared" si="2"/>
        <v>290</v>
      </c>
      <c r="C56" s="3"/>
      <c r="D56" s="3">
        <f t="shared" si="0"/>
        <v>0.51847708436212248</v>
      </c>
      <c r="E56" s="3">
        <f t="shared" si="1"/>
        <v>0.52012130097676357</v>
      </c>
    </row>
    <row r="57" spans="2:5" x14ac:dyDescent="0.2">
      <c r="B57" s="3">
        <f t="shared" si="2"/>
        <v>295</v>
      </c>
      <c r="C57" s="3"/>
      <c r="D57" s="3">
        <f t="shared" si="0"/>
        <v>0.51619213145293685</v>
      </c>
      <c r="E57" s="3">
        <f t="shared" si="1"/>
        <v>0.51782235448020764</v>
      </c>
    </row>
    <row r="58" spans="2:5" x14ac:dyDescent="0.2">
      <c r="B58" s="3">
        <f t="shared" si="2"/>
        <v>300</v>
      </c>
      <c r="C58" s="3"/>
      <c r="D58" s="3">
        <f t="shared" si="0"/>
        <v>0.51396454307349693</v>
      </c>
      <c r="E58" s="3">
        <f t="shared" si="1"/>
        <v>0.51558112382722787</v>
      </c>
    </row>
    <row r="59" spans="2:5" x14ac:dyDescent="0.2">
      <c r="B59" s="3">
        <f t="shared" si="2"/>
        <v>305</v>
      </c>
      <c r="C59" s="3"/>
      <c r="D59" s="3">
        <f t="shared" si="0"/>
        <v>0.51179195844830061</v>
      </c>
      <c r="E59" s="3">
        <f t="shared" si="1"/>
        <v>0.51339523378437946</v>
      </c>
    </row>
    <row r="60" spans="2:5" x14ac:dyDescent="0.2">
      <c r="B60" s="3">
        <f t="shared" si="2"/>
        <v>310</v>
      </c>
      <c r="C60" s="3"/>
      <c r="D60" s="3">
        <f t="shared" si="0"/>
        <v>0.50967215061775806</v>
      </c>
      <c r="E60" s="3">
        <f t="shared" si="1"/>
        <v>0.51126244375364971</v>
      </c>
    </row>
    <row r="61" spans="2:5" x14ac:dyDescent="0.2">
      <c r="B61" s="3">
        <f t="shared" si="2"/>
        <v>315</v>
      </c>
      <c r="C61" s="3"/>
      <c r="D61" s="3">
        <f t="shared" si="0"/>
        <v>0.50760301684125186</v>
      </c>
      <c r="E61" s="3">
        <f t="shared" si="1"/>
        <v>0.50918063811674497</v>
      </c>
    </row>
    <row r="62" spans="2:5" x14ac:dyDescent="0.2">
      <c r="B62" s="3">
        <f t="shared" si="2"/>
        <v>320</v>
      </c>
      <c r="C62" s="3"/>
      <c r="D62" s="3">
        <f t="shared" si="0"/>
        <v>0.50558256982822591</v>
      </c>
      <c r="E62" s="3">
        <f t="shared" si="1"/>
        <v>0.50714781741247572</v>
      </c>
    </row>
    <row r="63" spans="2:5" x14ac:dyDescent="0.2">
      <c r="B63" s="3">
        <f t="shared" si="2"/>
        <v>325</v>
      </c>
      <c r="C63" s="3"/>
      <c r="D63" s="3">
        <f t="shared" si="0"/>
        <v>0.50360892971417481</v>
      </c>
      <c r="E63" s="3">
        <f t="shared" si="1"/>
        <v>0.50516209026360537</v>
      </c>
    </row>
    <row r="64" spans="2:5" x14ac:dyDescent="0.2">
      <c r="B64" s="3">
        <f t="shared" si="2"/>
        <v>330</v>
      </c>
      <c r="C64" s="3"/>
      <c r="D64" s="3">
        <f t="shared" si="0"/>
        <v>0.50168031670788604</v>
      </c>
      <c r="E64" s="3">
        <f t="shared" si="1"/>
        <v>0.50322166597906293</v>
      </c>
    </row>
    <row r="65" spans="2:5" x14ac:dyDescent="0.2">
      <c r="B65" s="3">
        <f t="shared" si="2"/>
        <v>335</v>
      </c>
      <c r="C65" s="3"/>
      <c r="D65" s="3">
        <f t="shared" si="0"/>
        <v>0.49979504434456756</v>
      </c>
      <c r="E65" s="3">
        <f t="shared" si="1"/>
        <v>0.50132484776575037</v>
      </c>
    </row>
    <row r="66" spans="2:5" x14ac:dyDescent="0.2">
      <c r="B66" s="3">
        <f t="shared" si="2"/>
        <v>340</v>
      </c>
      <c r="C66" s="3"/>
      <c r="D66" s="3">
        <f t="shared" si="0"/>
        <v>0.49795151328672405</v>
      </c>
      <c r="E66" s="3">
        <f t="shared" si="1"/>
        <v>0.49947002649145456</v>
      </c>
    </row>
    <row r="67" spans="2:5" x14ac:dyDescent="0.2">
      <c r="B67" s="3">
        <f t="shared" si="2"/>
        <v>345</v>
      </c>
      <c r="C67" s="3"/>
      <c r="D67" s="3">
        <f t="shared" si="0"/>
        <v>0.49614820562099327</v>
      </c>
      <c r="E67" s="3">
        <f t="shared" si="1"/>
        <v>0.49765567494675611</v>
      </c>
    </row>
    <row r="68" spans="2:5" x14ac:dyDescent="0.2">
      <c r="B68" s="3">
        <f t="shared" si="2"/>
        <v>350</v>
      </c>
      <c r="C68" s="3"/>
      <c r="D68" s="3">
        <f t="shared" si="0"/>
        <v>0.49438367960472085</v>
      </c>
      <c r="E68" s="3">
        <f t="shared" si="1"/>
        <v>0.49588034255943036</v>
      </c>
    </row>
    <row r="69" spans="2:5" x14ac:dyDescent="0.2">
      <c r="B69" s="3">
        <f t="shared" si="2"/>
        <v>355</v>
      </c>
      <c r="C69" s="3"/>
      <c r="D69" s="3">
        <f t="shared" si="0"/>
        <v>0.49265656482095066</v>
      </c>
      <c r="E69" s="3">
        <f t="shared" si="1"/>
        <v>0.49414265051976658</v>
      </c>
    </row>
    <row r="70" spans="2:5" x14ac:dyDescent="0.2">
      <c r="B70" s="3">
        <f t="shared" si="2"/>
        <v>360</v>
      </c>
      <c r="C70" s="3"/>
      <c r="D70" s="3">
        <f t="shared" si="0"/>
        <v>0.49096555770483052</v>
      </c>
      <c r="E70" s="3">
        <f t="shared" si="1"/>
        <v>0.4924412872795757</v>
      </c>
    </row>
    <row r="71" spans="2:5" x14ac:dyDescent="0.2">
      <c r="B71" s="3">
        <f t="shared" si="2"/>
        <v>365</v>
      </c>
      <c r="C71" s="3"/>
      <c r="D71" s="3">
        <f t="shared" ref="D71:D134" si="3">0.25+15/SQRT(B71/0.3048^2)</f>
        <v>0.48930941740824574</v>
      </c>
      <c r="E71" s="3">
        <f t="shared" ref="E71:E134" si="4">0.25+4.6/SQRT(B71)</f>
        <v>0.49077500439149829</v>
      </c>
    </row>
    <row r="72" spans="2:5" x14ac:dyDescent="0.2">
      <c r="B72" s="3">
        <f t="shared" ref="B72:B135" si="5">B71+5</f>
        <v>370</v>
      </c>
      <c r="C72" s="3"/>
      <c r="D72" s="3">
        <f t="shared" si="3"/>
        <v>0.48768696197286865</v>
      </c>
      <c r="E72" s="3">
        <f t="shared" si="4"/>
        <v>0.48914261265861669</v>
      </c>
    </row>
    <row r="73" spans="2:5" x14ac:dyDescent="0.2">
      <c r="B73" s="3">
        <f t="shared" si="5"/>
        <v>375</v>
      </c>
      <c r="C73" s="3"/>
      <c r="D73" s="3">
        <f t="shared" si="3"/>
        <v>0.48609706478480413</v>
      </c>
      <c r="E73" s="3">
        <f t="shared" si="4"/>
        <v>0.48754297856738821</v>
      </c>
    </row>
    <row r="74" spans="2:5" x14ac:dyDescent="0.2">
      <c r="B74" s="3">
        <f t="shared" si="5"/>
        <v>380</v>
      </c>
      <c r="C74" s="3"/>
      <c r="D74" s="3">
        <f t="shared" si="3"/>
        <v>0.48453865128666623</v>
      </c>
      <c r="E74" s="3">
        <f t="shared" si="4"/>
        <v>0.48597502097958545</v>
      </c>
    </row>
    <row r="75" spans="2:5" x14ac:dyDescent="0.2">
      <c r="B75" s="3">
        <f t="shared" si="5"/>
        <v>385</v>
      </c>
      <c r="C75" s="3"/>
      <c r="D75" s="3">
        <f t="shared" si="3"/>
        <v>0.48301069592528245</v>
      </c>
      <c r="E75" s="3">
        <f t="shared" si="4"/>
        <v>0.4844377080613077</v>
      </c>
    </row>
    <row r="76" spans="2:5" x14ac:dyDescent="0.2">
      <c r="B76" s="3">
        <f t="shared" si="5"/>
        <v>390</v>
      </c>
      <c r="C76" s="3"/>
      <c r="D76" s="3">
        <f t="shared" si="3"/>
        <v>0.48151221931532617</v>
      </c>
      <c r="E76" s="3">
        <f t="shared" si="4"/>
        <v>0.48293005442924331</v>
      </c>
    </row>
    <row r="77" spans="2:5" x14ac:dyDescent="0.2">
      <c r="B77" s="3">
        <f t="shared" si="5"/>
        <v>395</v>
      </c>
      <c r="C77" s="3"/>
      <c r="D77" s="3">
        <f t="shared" si="3"/>
        <v>0.48004228560105416</v>
      </c>
      <c r="E77" s="3">
        <f t="shared" si="4"/>
        <v>0.48145111849624866</v>
      </c>
    </row>
    <row r="78" spans="2:5" x14ac:dyDescent="0.2">
      <c r="B78" s="3">
        <f t="shared" si="5"/>
        <v>400</v>
      </c>
      <c r="C78" s="3"/>
      <c r="D78" s="3">
        <f t="shared" si="3"/>
        <v>0.47860000000000003</v>
      </c>
      <c r="E78" s="3">
        <f t="shared" si="4"/>
        <v>0.48</v>
      </c>
    </row>
    <row r="79" spans="2:5" x14ac:dyDescent="0.2">
      <c r="B79" s="3">
        <f t="shared" si="5"/>
        <v>405</v>
      </c>
      <c r="C79" s="3"/>
      <c r="D79" s="3">
        <f t="shared" si="3"/>
        <v>0.47718450651397865</v>
      </c>
      <c r="E79" s="3">
        <f t="shared" si="4"/>
        <v>0.47857583769997847</v>
      </c>
    </row>
    <row r="80" spans="2:5" x14ac:dyDescent="0.2">
      <c r="B80" s="3">
        <f t="shared" si="5"/>
        <v>410</v>
      </c>
      <c r="C80" s="3"/>
      <c r="D80" s="3">
        <f t="shared" si="3"/>
        <v>0.47579498579409618</v>
      </c>
      <c r="E80" s="3">
        <f t="shared" si="4"/>
        <v>0.47717780722940561</v>
      </c>
    </row>
    <row r="81" spans="2:5" x14ac:dyDescent="0.2">
      <c r="B81" s="3">
        <f t="shared" si="5"/>
        <v>415</v>
      </c>
      <c r="C81" s="3"/>
      <c r="D81" s="3">
        <f t="shared" si="3"/>
        <v>0.47443065314766864</v>
      </c>
      <c r="E81" s="3">
        <f t="shared" si="4"/>
        <v>0.47580511908995538</v>
      </c>
    </row>
    <row r="82" spans="2:5" x14ac:dyDescent="0.2">
      <c r="B82" s="3">
        <f t="shared" si="5"/>
        <v>420</v>
      </c>
      <c r="C82" s="3"/>
      <c r="D82" s="3">
        <f t="shared" si="3"/>
        <v>0.47309075667603473</v>
      </c>
      <c r="E82" s="3">
        <f t="shared" si="4"/>
        <v>0.47445701677816265</v>
      </c>
    </row>
    <row r="83" spans="2:5" x14ac:dyDescent="0.2">
      <c r="B83" s="3">
        <f t="shared" si="5"/>
        <v>425</v>
      </c>
      <c r="C83" s="3"/>
      <c r="D83" s="3">
        <f t="shared" si="3"/>
        <v>0.47177457553322288</v>
      </c>
      <c r="E83" s="3">
        <f t="shared" si="4"/>
        <v>0.47313277503342632</v>
      </c>
    </row>
    <row r="84" spans="2:5" x14ac:dyDescent="0.2">
      <c r="B84" s="3">
        <f t="shared" si="5"/>
        <v>430</v>
      </c>
      <c r="C84" s="3"/>
      <c r="D84" s="3">
        <f t="shared" si="3"/>
        <v>0.4704814182963124</v>
      </c>
      <c r="E84" s="3">
        <f t="shared" si="4"/>
        <v>0.47183169819838955</v>
      </c>
    </row>
    <row r="85" spans="2:5" x14ac:dyDescent="0.2">
      <c r="B85" s="3">
        <f t="shared" si="5"/>
        <v>435</v>
      </c>
      <c r="C85" s="3"/>
      <c r="D85" s="3">
        <f t="shared" si="3"/>
        <v>0.46921062143911763</v>
      </c>
      <c r="E85" s="3">
        <f t="shared" si="4"/>
        <v>0.47055311868327671</v>
      </c>
    </row>
    <row r="86" spans="2:5" x14ac:dyDescent="0.2">
      <c r="B86" s="3">
        <f t="shared" si="5"/>
        <v>440</v>
      </c>
      <c r="C86" s="3"/>
      <c r="D86" s="3">
        <f t="shared" si="3"/>
        <v>0.46796154790154243</v>
      </c>
      <c r="E86" s="3">
        <f t="shared" si="4"/>
        <v>0.46929639552648622</v>
      </c>
    </row>
    <row r="87" spans="2:5" x14ac:dyDescent="0.2">
      <c r="B87" s="3">
        <f t="shared" si="5"/>
        <v>445</v>
      </c>
      <c r="C87" s="3"/>
      <c r="D87" s="3">
        <f t="shared" si="3"/>
        <v>0.4667335857475976</v>
      </c>
      <c r="E87" s="3">
        <f t="shared" si="4"/>
        <v>0.46806091304438946</v>
      </c>
    </row>
    <row r="88" spans="2:5" x14ac:dyDescent="0.2">
      <c r="B88" s="3">
        <f t="shared" si="5"/>
        <v>450</v>
      </c>
      <c r="C88" s="3"/>
      <c r="D88" s="3">
        <f t="shared" si="3"/>
        <v>0.46552614690565969</v>
      </c>
      <c r="E88" s="3">
        <f t="shared" si="4"/>
        <v>0.46684607956387458</v>
      </c>
    </row>
    <row r="89" spans="2:5" x14ac:dyDescent="0.2">
      <c r="B89" s="3">
        <f t="shared" si="5"/>
        <v>455</v>
      </c>
      <c r="C89" s="3"/>
      <c r="D89" s="3">
        <f t="shared" si="3"/>
        <v>0.46433866598508011</v>
      </c>
      <c r="E89" s="3">
        <f t="shared" si="4"/>
        <v>0.46565132623170791</v>
      </c>
    </row>
    <row r="90" spans="2:5" x14ac:dyDescent="0.2">
      <c r="B90" s="3">
        <f t="shared" si="5"/>
        <v>460</v>
      </c>
      <c r="C90" s="3"/>
      <c r="D90" s="3">
        <f t="shared" si="3"/>
        <v>0.46317059916373576</v>
      </c>
      <c r="E90" s="3">
        <f t="shared" si="4"/>
        <v>0.46447610589527216</v>
      </c>
    </row>
    <row r="91" spans="2:5" x14ac:dyDescent="0.2">
      <c r="B91" s="3">
        <f t="shared" si="5"/>
        <v>465</v>
      </c>
      <c r="C91" s="3"/>
      <c r="D91" s="3">
        <f t="shared" si="3"/>
        <v>0.46202142314154893</v>
      </c>
      <c r="E91" s="3">
        <f t="shared" si="4"/>
        <v>0.46331989204967738</v>
      </c>
    </row>
    <row r="92" spans="2:5" x14ac:dyDescent="0.2">
      <c r="B92" s="3">
        <f t="shared" si="5"/>
        <v>470</v>
      </c>
      <c r="C92" s="3"/>
      <c r="D92" s="3">
        <f t="shared" si="3"/>
        <v>0.46089063415540316</v>
      </c>
      <c r="E92" s="3">
        <f t="shared" si="4"/>
        <v>0.4621821778466435</v>
      </c>
    </row>
    <row r="93" spans="2:5" x14ac:dyDescent="0.2">
      <c r="B93" s="3">
        <f t="shared" si="5"/>
        <v>475</v>
      </c>
      <c r="C93" s="3"/>
      <c r="D93" s="3">
        <f t="shared" si="3"/>
        <v>0.45977774705124169</v>
      </c>
      <c r="E93" s="3">
        <f t="shared" si="4"/>
        <v>0.46106247516091681</v>
      </c>
    </row>
    <row r="94" spans="2:5" x14ac:dyDescent="0.2">
      <c r="B94" s="3">
        <f t="shared" si="5"/>
        <v>480</v>
      </c>
      <c r="C94" s="3"/>
      <c r="D94" s="3">
        <f t="shared" si="3"/>
        <v>0.45868229440946828</v>
      </c>
      <c r="E94" s="3">
        <f t="shared" si="4"/>
        <v>0.45996031371031365</v>
      </c>
    </row>
    <row r="95" spans="2:5" x14ac:dyDescent="0.2">
      <c r="B95" s="3">
        <f t="shared" si="5"/>
        <v>485</v>
      </c>
      <c r="C95" s="3"/>
      <c r="D95" s="3">
        <f t="shared" si="3"/>
        <v>0.45760382572006769</v>
      </c>
      <c r="E95" s="3">
        <f t="shared" si="4"/>
        <v>0.4588752402257899</v>
      </c>
    </row>
    <row r="96" spans="2:5" x14ac:dyDescent="0.2">
      <c r="B96" s="3">
        <f t="shared" si="5"/>
        <v>490</v>
      </c>
      <c r="C96" s="3"/>
      <c r="D96" s="3">
        <f t="shared" si="3"/>
        <v>0.45654190660414046</v>
      </c>
      <c r="E96" s="3">
        <f t="shared" si="4"/>
        <v>0.45780681766820774</v>
      </c>
    </row>
    <row r="97" spans="2:5" x14ac:dyDescent="0.2">
      <c r="B97" s="3">
        <f t="shared" si="5"/>
        <v>495</v>
      </c>
      <c r="C97" s="3"/>
      <c r="D97" s="3">
        <f t="shared" si="3"/>
        <v>0.4554961180787962</v>
      </c>
      <c r="E97" s="3">
        <f t="shared" si="4"/>
        <v>0.45675462448872756</v>
      </c>
    </row>
    <row r="98" spans="2:5" x14ac:dyDescent="0.2">
      <c r="B98" s="3">
        <f t="shared" si="5"/>
        <v>500</v>
      </c>
      <c r="C98" s="3"/>
      <c r="D98" s="3">
        <f t="shared" si="3"/>
        <v>0.45446605586258076</v>
      </c>
      <c r="E98" s="3">
        <f t="shared" si="4"/>
        <v>0.45571825392998067</v>
      </c>
    </row>
    <row r="99" spans="2:5" x14ac:dyDescent="0.2">
      <c r="B99" s="3">
        <f t="shared" si="5"/>
        <v>505</v>
      </c>
      <c r="C99" s="3"/>
      <c r="D99" s="3">
        <f t="shared" si="3"/>
        <v>0.45345132971882107</v>
      </c>
      <c r="E99" s="3">
        <f t="shared" si="4"/>
        <v>0.45469731336539299</v>
      </c>
    </row>
    <row r="100" spans="2:5" x14ac:dyDescent="0.2">
      <c r="B100" s="3">
        <f t="shared" si="5"/>
        <v>510</v>
      </c>
      <c r="C100" s="3"/>
      <c r="D100" s="3">
        <f t="shared" si="3"/>
        <v>0.4524515628344658</v>
      </c>
      <c r="E100" s="3">
        <f t="shared" si="4"/>
        <v>0.45369142367422188</v>
      </c>
    </row>
    <row r="101" spans="2:5" x14ac:dyDescent="0.2">
      <c r="B101" s="3">
        <f t="shared" si="5"/>
        <v>515</v>
      </c>
      <c r="C101" s="3"/>
      <c r="D101" s="3">
        <f t="shared" si="3"/>
        <v>0.4514663912321768</v>
      </c>
      <c r="E101" s="3">
        <f t="shared" si="4"/>
        <v>0.45270021865004662</v>
      </c>
    </row>
    <row r="102" spans="2:5" x14ac:dyDescent="0.2">
      <c r="B102" s="3">
        <f t="shared" si="5"/>
        <v>520</v>
      </c>
      <c r="C102" s="3"/>
      <c r="D102" s="3">
        <f t="shared" si="3"/>
        <v>0.45049546321358691</v>
      </c>
      <c r="E102" s="3">
        <f t="shared" si="4"/>
        <v>0.45172334444061668</v>
      </c>
    </row>
    <row r="103" spans="2:5" x14ac:dyDescent="0.2">
      <c r="B103" s="3">
        <f t="shared" si="5"/>
        <v>525</v>
      </c>
      <c r="C103" s="3"/>
      <c r="D103" s="3">
        <f t="shared" si="3"/>
        <v>0.44953843883179145</v>
      </c>
      <c r="E103" s="3">
        <f t="shared" si="4"/>
        <v>0.45076045901711298</v>
      </c>
    </row>
    <row r="104" spans="2:5" x14ac:dyDescent="0.2">
      <c r="B104" s="3">
        <f t="shared" si="5"/>
        <v>530</v>
      </c>
      <c r="C104" s="3"/>
      <c r="D104" s="3">
        <f t="shared" si="3"/>
        <v>0.44859498939127529</v>
      </c>
      <c r="E104" s="3">
        <f t="shared" si="4"/>
        <v>0.44981123167101189</v>
      </c>
    </row>
    <row r="105" spans="2:5" x14ac:dyDescent="0.2">
      <c r="B105" s="3">
        <f t="shared" si="5"/>
        <v>535</v>
      </c>
      <c r="C105" s="3"/>
      <c r="D105" s="3">
        <f t="shared" si="3"/>
        <v>0.44766479697360584</v>
      </c>
      <c r="E105" s="3">
        <f t="shared" si="4"/>
        <v>0.44887534253687378</v>
      </c>
    </row>
    <row r="106" spans="2:5" x14ac:dyDescent="0.2">
      <c r="B106" s="3">
        <f t="shared" si="5"/>
        <v>540</v>
      </c>
      <c r="C106" s="3"/>
      <c r="D106" s="3">
        <f t="shared" si="3"/>
        <v>0.44674755398733679</v>
      </c>
      <c r="E106" s="3">
        <f t="shared" si="4"/>
        <v>0.44795248213949018</v>
      </c>
    </row>
    <row r="107" spans="2:5" x14ac:dyDescent="0.2">
      <c r="B107" s="3">
        <f t="shared" si="5"/>
        <v>545</v>
      </c>
      <c r="C107" s="3"/>
      <c r="D107" s="3">
        <f t="shared" si="3"/>
        <v>0.44584296274067614</v>
      </c>
      <c r="E107" s="3">
        <f t="shared" si="4"/>
        <v>0.44704235096393485</v>
      </c>
    </row>
    <row r="108" spans="2:5" x14ac:dyDescent="0.2">
      <c r="B108" s="3">
        <f t="shared" si="5"/>
        <v>550</v>
      </c>
      <c r="C108" s="3"/>
      <c r="D108" s="3">
        <f t="shared" si="3"/>
        <v>0.44495073503557014</v>
      </c>
      <c r="E108" s="3">
        <f t="shared" si="4"/>
        <v>0.44614465904716161</v>
      </c>
    </row>
    <row r="109" spans="2:5" x14ac:dyDescent="0.2">
      <c r="B109" s="3">
        <f t="shared" si="5"/>
        <v>555</v>
      </c>
      <c r="C109" s="3"/>
      <c r="D109" s="3">
        <f t="shared" si="3"/>
        <v>0.44407059178194563</v>
      </c>
      <c r="E109" s="3">
        <f t="shared" si="4"/>
        <v>0.44525912558988406</v>
      </c>
    </row>
    <row r="110" spans="2:5" x14ac:dyDescent="0.2">
      <c r="B110" s="3">
        <f t="shared" si="5"/>
        <v>560</v>
      </c>
      <c r="C110" s="3"/>
      <c r="D110" s="3">
        <f t="shared" si="3"/>
        <v>0.44320226263093887</v>
      </c>
      <c r="E110" s="3">
        <f t="shared" si="4"/>
        <v>0.44438547858755884</v>
      </c>
    </row>
    <row r="111" spans="2:5" x14ac:dyDescent="0.2">
      <c r="B111" s="3">
        <f t="shared" si="5"/>
        <v>565</v>
      </c>
      <c r="C111" s="3"/>
      <c r="D111" s="3">
        <f t="shared" si="3"/>
        <v>0.44234548562601611</v>
      </c>
      <c r="E111" s="3">
        <f t="shared" si="4"/>
        <v>0.44352345447936875</v>
      </c>
    </row>
    <row r="112" spans="2:5" x14ac:dyDescent="0.2">
      <c r="B112" s="3">
        <f t="shared" si="5"/>
        <v>570</v>
      </c>
      <c r="C112" s="3"/>
      <c r="D112" s="3">
        <f t="shared" si="3"/>
        <v>0.44150000687096314</v>
      </c>
      <c r="E112" s="3">
        <f t="shared" si="4"/>
        <v>0.4426727978141799</v>
      </c>
    </row>
    <row r="113" spans="2:5" x14ac:dyDescent="0.2">
      <c r="B113" s="3">
        <f t="shared" si="5"/>
        <v>575</v>
      </c>
      <c r="C113" s="3"/>
      <c r="D113" s="3">
        <f t="shared" si="3"/>
        <v>0.44066558021378915</v>
      </c>
      <c r="E113" s="3">
        <f t="shared" si="4"/>
        <v>0.44183326093250874</v>
      </c>
    </row>
    <row r="114" spans="2:5" x14ac:dyDescent="0.2">
      <c r="B114" s="3">
        <f t="shared" si="5"/>
        <v>580</v>
      </c>
      <c r="C114" s="3"/>
      <c r="D114" s="3">
        <f t="shared" si="3"/>
        <v>0.43984196694564959</v>
      </c>
      <c r="E114" s="3">
        <f t="shared" si="4"/>
        <v>0.44100460366360195</v>
      </c>
    </row>
    <row r="115" spans="2:5" x14ac:dyDescent="0.2">
      <c r="B115" s="3">
        <f t="shared" si="5"/>
        <v>585</v>
      </c>
      <c r="C115" s="3"/>
      <c r="D115" s="3">
        <f t="shared" si="3"/>
        <v>0.43902893551395372</v>
      </c>
      <c r="E115" s="3">
        <f t="shared" si="4"/>
        <v>0.44018659303678631</v>
      </c>
    </row>
    <row r="116" spans="2:5" x14ac:dyDescent="0.2">
      <c r="B116" s="3">
        <f t="shared" si="5"/>
        <v>590</v>
      </c>
      <c r="C116" s="3"/>
      <c r="D116" s="3">
        <f t="shared" si="3"/>
        <v>0.43822626124887254</v>
      </c>
      <c r="E116" s="3">
        <f t="shared" si="4"/>
        <v>0.43937900300630217</v>
      </c>
    </row>
    <row r="117" spans="2:5" x14ac:dyDescent="0.2">
      <c r="B117" s="3">
        <f t="shared" si="5"/>
        <v>595</v>
      </c>
      <c r="C117" s="3"/>
      <c r="D117" s="3">
        <f t="shared" si="3"/>
        <v>0.43743372610251408</v>
      </c>
      <c r="E117" s="3">
        <f t="shared" si="4"/>
        <v>0.4385816141888812</v>
      </c>
    </row>
    <row r="118" spans="2:5" x14ac:dyDescent="0.2">
      <c r="B118" s="3">
        <f t="shared" si="5"/>
        <v>600</v>
      </c>
      <c r="C118" s="3"/>
      <c r="D118" s="3">
        <f t="shared" si="3"/>
        <v>0.4366511184000782</v>
      </c>
      <c r="E118" s="3">
        <f t="shared" si="4"/>
        <v>0.437794213613377</v>
      </c>
    </row>
    <row r="119" spans="2:5" x14ac:dyDescent="0.2">
      <c r="B119" s="3">
        <f t="shared" si="5"/>
        <v>605</v>
      </c>
      <c r="C119" s="3"/>
      <c r="D119" s="3">
        <f t="shared" si="3"/>
        <v>0.43587823260234615</v>
      </c>
      <c r="E119" s="3">
        <f t="shared" si="4"/>
        <v>0.43701659448180058</v>
      </c>
    </row>
    <row r="120" spans="2:5" x14ac:dyDescent="0.2">
      <c r="B120" s="3">
        <f t="shared" si="5"/>
        <v>610</v>
      </c>
      <c r="C120" s="3"/>
      <c r="D120" s="3">
        <f t="shared" si="3"/>
        <v>0.43511486907890018</v>
      </c>
      <c r="E120" s="3">
        <f t="shared" si="4"/>
        <v>0.43624855594115064</v>
      </c>
    </row>
    <row r="121" spans="2:5" x14ac:dyDescent="0.2">
      <c r="B121" s="3">
        <f t="shared" si="5"/>
        <v>615</v>
      </c>
      <c r="C121" s="3"/>
      <c r="D121" s="3">
        <f t="shared" si="3"/>
        <v>0.43436083389150404</v>
      </c>
      <c r="E121" s="3">
        <f t="shared" si="4"/>
        <v>0.43548990286546774</v>
      </c>
    </row>
    <row r="122" spans="2:5" x14ac:dyDescent="0.2">
      <c r="B122" s="3">
        <f t="shared" si="5"/>
        <v>620</v>
      </c>
      <c r="C122" s="3"/>
      <c r="D122" s="3">
        <f t="shared" si="3"/>
        <v>0.43361593858711123</v>
      </c>
      <c r="E122" s="3">
        <f t="shared" si="4"/>
        <v>0.43474044564757475</v>
      </c>
    </row>
    <row r="123" spans="2:5" x14ac:dyDescent="0.2">
      <c r="B123" s="3">
        <f t="shared" si="5"/>
        <v>625</v>
      </c>
      <c r="C123" s="3"/>
      <c r="D123" s="3">
        <f t="shared" si="3"/>
        <v>0.43288000000000004</v>
      </c>
      <c r="E123" s="3">
        <f t="shared" si="4"/>
        <v>0.434</v>
      </c>
    </row>
    <row r="124" spans="2:5" x14ac:dyDescent="0.2">
      <c r="B124" s="3">
        <f t="shared" si="5"/>
        <v>630</v>
      </c>
      <c r="C124" s="3"/>
      <c r="D124" s="3">
        <f t="shared" si="3"/>
        <v>0.43215284006256161</v>
      </c>
      <c r="E124" s="3">
        <f t="shared" si="4"/>
        <v>0.43326838676460699</v>
      </c>
    </row>
    <row r="125" spans="2:5" x14ac:dyDescent="0.2">
      <c r="B125" s="3">
        <f t="shared" si="5"/>
        <v>635</v>
      </c>
      <c r="C125" s="3"/>
      <c r="D125" s="3">
        <f t="shared" si="3"/>
        <v>0.43143428562429981</v>
      </c>
      <c r="E125" s="3">
        <f t="shared" si="4"/>
        <v>0.43254543173048532</v>
      </c>
    </row>
    <row r="126" spans="2:5" x14ac:dyDescent="0.2">
      <c r="B126" s="3">
        <f t="shared" si="5"/>
        <v>640</v>
      </c>
      <c r="C126" s="3"/>
      <c r="D126" s="3">
        <f t="shared" si="3"/>
        <v>0.43072416827862287</v>
      </c>
      <c r="E126" s="3">
        <f t="shared" si="4"/>
        <v>0.4318309654596818</v>
      </c>
    </row>
    <row r="127" spans="2:5" x14ac:dyDescent="0.2">
      <c r="B127" s="3">
        <f t="shared" si="5"/>
        <v>645</v>
      </c>
      <c r="C127" s="3"/>
      <c r="D127" s="3">
        <f t="shared" si="3"/>
        <v>0.4300223241970349</v>
      </c>
      <c r="E127" s="3">
        <f t="shared" si="4"/>
        <v>0.43112482312037625</v>
      </c>
    </row>
    <row r="128" spans="2:5" x14ac:dyDescent="0.2">
      <c r="B128" s="3">
        <f t="shared" si="5"/>
        <v>650</v>
      </c>
      <c r="C128" s="3"/>
      <c r="D128" s="3">
        <f t="shared" si="3"/>
        <v>0.4293285939703555</v>
      </c>
      <c r="E128" s="3">
        <f t="shared" si="4"/>
        <v>0.4304268443271293</v>
      </c>
    </row>
    <row r="129" spans="2:5" x14ac:dyDescent="0.2">
      <c r="B129" s="3">
        <f t="shared" si="5"/>
        <v>655</v>
      </c>
      <c r="C129" s="3"/>
      <c r="D129" s="3">
        <f t="shared" si="3"/>
        <v>0.42864282245661922</v>
      </c>
      <c r="E129" s="3">
        <f t="shared" si="4"/>
        <v>0.42973687298784957</v>
      </c>
    </row>
    <row r="130" spans="2:5" x14ac:dyDescent="0.2">
      <c r="B130" s="3">
        <f t="shared" si="5"/>
        <v>660</v>
      </c>
      <c r="C130" s="3"/>
      <c r="D130" s="3">
        <f t="shared" si="3"/>
        <v>0.42796485863532419</v>
      </c>
      <c r="E130" s="3">
        <f t="shared" si="4"/>
        <v>0.42905475715715025</v>
      </c>
    </row>
    <row r="131" spans="2:5" x14ac:dyDescent="0.2">
      <c r="B131" s="3">
        <f t="shared" si="5"/>
        <v>665</v>
      </c>
      <c r="C131" s="3"/>
      <c r="D131" s="3">
        <f t="shared" si="3"/>
        <v>0.42729455546771944</v>
      </c>
      <c r="E131" s="3">
        <f t="shared" si="4"/>
        <v>0.42838034889578069</v>
      </c>
    </row>
    <row r="132" spans="2:5" x14ac:dyDescent="0.2">
      <c r="B132" s="3">
        <f t="shared" si="5"/>
        <v>670</v>
      </c>
      <c r="C132" s="3"/>
      <c r="D132" s="3">
        <f t="shared" si="3"/>
        <v>0.42663176976283812</v>
      </c>
      <c r="E132" s="3">
        <f t="shared" si="4"/>
        <v>0.42771350413583881</v>
      </c>
    </row>
    <row r="133" spans="2:5" x14ac:dyDescent="0.2">
      <c r="B133" s="3">
        <f t="shared" si="5"/>
        <v>675</v>
      </c>
      <c r="C133" s="3"/>
      <c r="D133" s="3">
        <f t="shared" si="3"/>
        <v>0.42597636204899791</v>
      </c>
      <c r="E133" s="3">
        <f t="shared" si="4"/>
        <v>0.42705408255148525</v>
      </c>
    </row>
    <row r="134" spans="2:5" x14ac:dyDescent="0.2">
      <c r="B134" s="3">
        <f t="shared" si="5"/>
        <v>680</v>
      </c>
      <c r="C134" s="3"/>
      <c r="D134" s="3">
        <f t="shared" si="3"/>
        <v>0.4253281964505089</v>
      </c>
      <c r="E134" s="3">
        <f t="shared" si="4"/>
        <v>0.42640194743489518</v>
      </c>
    </row>
    <row r="135" spans="2:5" x14ac:dyDescent="0.2">
      <c r="B135" s="3">
        <f t="shared" si="5"/>
        <v>685</v>
      </c>
      <c r="C135" s="3"/>
      <c r="D135" s="3">
        <f t="shared" ref="D135:D183" si="6">0.25+15/SQRT(B135/0.3048^2)</f>
        <v>0.42468714056933887</v>
      </c>
      <c r="E135" s="3">
        <f t="shared" ref="E135:E183" si="7">0.25+4.6/SQRT(B135)</f>
        <v>0.42575696557720011</v>
      </c>
    </row>
    <row r="136" spans="2:5" x14ac:dyDescent="0.2">
      <c r="B136" s="3">
        <f t="shared" ref="B136:B183" si="8">B135+5</f>
        <v>690</v>
      </c>
      <c r="C136" s="3"/>
      <c r="D136" s="3">
        <f t="shared" si="6"/>
        <v>0.424053065371505</v>
      </c>
      <c r="E136" s="3">
        <f t="shared" si="7"/>
        <v>0.4251190071541826</v>
      </c>
    </row>
    <row r="137" spans="2:5" x14ac:dyDescent="0.2">
      <c r="B137" s="3">
        <f t="shared" si="8"/>
        <v>695</v>
      </c>
      <c r="C137" s="3"/>
      <c r="D137" s="3">
        <f t="shared" si="6"/>
        <v>0.42342584507796754</v>
      </c>
      <c r="E137" s="3">
        <f t="shared" si="7"/>
        <v>0.42448794561650272</v>
      </c>
    </row>
    <row r="138" spans="2:5" x14ac:dyDescent="0.2">
      <c r="B138" s="3">
        <f t="shared" si="8"/>
        <v>700</v>
      </c>
      <c r="C138" s="3"/>
      <c r="D138" s="3">
        <f t="shared" si="6"/>
        <v>0.4228053570598187</v>
      </c>
      <c r="E138" s="3">
        <f t="shared" si="7"/>
        <v>0.42386365758424449</v>
      </c>
    </row>
    <row r="139" spans="2:5" x14ac:dyDescent="0.2">
      <c r="B139" s="3">
        <f t="shared" si="8"/>
        <v>705</v>
      </c>
      <c r="C139" s="3"/>
      <c r="D139" s="3">
        <f t="shared" si="6"/>
        <v>0.4221914817375666</v>
      </c>
      <c r="E139" s="3">
        <f t="shared" si="7"/>
        <v>0.42324602274558315</v>
      </c>
    </row>
    <row r="140" spans="2:5" x14ac:dyDescent="0.2">
      <c r="B140" s="3">
        <f t="shared" si="8"/>
        <v>710</v>
      </c>
      <c r="C140" s="3"/>
      <c r="D140" s="3">
        <f t="shared" si="6"/>
        <v>0.42158410248432726</v>
      </c>
      <c r="E140" s="3">
        <f t="shared" si="7"/>
        <v>0.42263492375938433</v>
      </c>
    </row>
    <row r="141" spans="2:5" x14ac:dyDescent="0.2">
      <c r="B141" s="3">
        <f t="shared" si="8"/>
        <v>715</v>
      </c>
      <c r="C141" s="3"/>
      <c r="D141" s="3">
        <f t="shared" si="6"/>
        <v>0.42098310553274665</v>
      </c>
      <c r="E141" s="3">
        <f t="shared" si="7"/>
        <v>0.4220302461615561</v>
      </c>
    </row>
    <row r="142" spans="2:5" x14ac:dyDescent="0.2">
      <c r="B142" s="3">
        <f t="shared" si="8"/>
        <v>720</v>
      </c>
      <c r="C142" s="3"/>
      <c r="D142" s="3">
        <f t="shared" si="6"/>
        <v>0.420388379885484</v>
      </c>
      <c r="E142" s="3">
        <f t="shared" si="7"/>
        <v>0.42143187827498385</v>
      </c>
    </row>
    <row r="143" spans="2:5" x14ac:dyDescent="0.2">
      <c r="B143" s="3">
        <f t="shared" si="8"/>
        <v>725</v>
      </c>
      <c r="C143" s="3"/>
      <c r="D143" s="3">
        <f t="shared" si="6"/>
        <v>0.41979981722909621</v>
      </c>
      <c r="E143" s="3">
        <f t="shared" si="7"/>
        <v>0.42083971112288771</v>
      </c>
    </row>
    <row r="144" spans="2:5" x14ac:dyDescent="0.2">
      <c r="B144" s="3">
        <f t="shared" si="8"/>
        <v>730</v>
      </c>
      <c r="C144" s="3"/>
      <c r="D144" s="3">
        <f t="shared" si="6"/>
        <v>0.41921731185117261</v>
      </c>
      <c r="E144" s="3">
        <f t="shared" si="7"/>
        <v>0.42025363834544921</v>
      </c>
    </row>
    <row r="145" spans="2:5" x14ac:dyDescent="0.2">
      <c r="B145" s="3">
        <f t="shared" si="8"/>
        <v>735</v>
      </c>
      <c r="C145" s="3"/>
      <c r="D145" s="3">
        <f t="shared" si="6"/>
        <v>0.41864076056057442</v>
      </c>
      <c r="E145" s="3">
        <f t="shared" si="7"/>
        <v>0.41967355611956303</v>
      </c>
    </row>
    <row r="146" spans="2:5" x14ac:dyDescent="0.2">
      <c r="B146" s="3">
        <f t="shared" si="8"/>
        <v>740</v>
      </c>
      <c r="C146" s="3"/>
      <c r="D146" s="3">
        <f t="shared" si="6"/>
        <v>0.4180700626106445</v>
      </c>
      <c r="E146" s="3">
        <f t="shared" si="7"/>
        <v>0.41909936308157575</v>
      </c>
    </row>
    <row r="147" spans="2:5" x14ac:dyDescent="0.2">
      <c r="B147" s="3">
        <f t="shared" si="8"/>
        <v>745</v>
      </c>
      <c r="C147" s="3"/>
      <c r="D147" s="3">
        <f t="shared" si="6"/>
        <v>0.41750511962525549</v>
      </c>
      <c r="E147" s="3">
        <f t="shared" si="7"/>
        <v>0.41853096025288167</v>
      </c>
    </row>
    <row r="148" spans="2:5" x14ac:dyDescent="0.2">
      <c r="B148" s="3">
        <f t="shared" si="8"/>
        <v>750</v>
      </c>
      <c r="C148" s="3"/>
      <c r="D148" s="3">
        <f t="shared" si="6"/>
        <v>0.41694583552757464</v>
      </c>
      <c r="E148" s="3">
        <f t="shared" si="7"/>
        <v>0.41796825096825091</v>
      </c>
    </row>
    <row r="149" spans="2:5" x14ac:dyDescent="0.2">
      <c r="B149" s="3">
        <f t="shared" si="8"/>
        <v>755</v>
      </c>
      <c r="C149" s="3"/>
      <c r="D149" s="3">
        <f t="shared" si="6"/>
        <v>0.41639211647142738</v>
      </c>
      <c r="E149" s="3">
        <f t="shared" si="7"/>
        <v>0.417411140806773</v>
      </c>
    </row>
    <row r="150" spans="2:5" x14ac:dyDescent="0.2">
      <c r="B150" s="3">
        <f t="shared" si="8"/>
        <v>760</v>
      </c>
      <c r="C150" s="3"/>
      <c r="D150" s="3">
        <f t="shared" si="6"/>
        <v>0.41584387077514867</v>
      </c>
      <c r="E150" s="3">
        <f t="shared" si="7"/>
        <v>0.41685953752530269</v>
      </c>
    </row>
    <row r="151" spans="2:5" x14ac:dyDescent="0.2">
      <c r="B151" s="3">
        <f t="shared" si="8"/>
        <v>765</v>
      </c>
      <c r="C151" s="3"/>
      <c r="D151" s="3">
        <f t="shared" si="6"/>
        <v>0.41530100885781601</v>
      </c>
      <c r="E151" s="3">
        <f t="shared" si="7"/>
        <v>0.41631335099430306</v>
      </c>
    </row>
    <row r="152" spans="2:5" x14ac:dyDescent="0.2">
      <c r="B152" s="3">
        <f t="shared" si="8"/>
        <v>770</v>
      </c>
      <c r="C152" s="3"/>
      <c r="D152" s="3">
        <f t="shared" si="6"/>
        <v>0.41476344317776381</v>
      </c>
      <c r="E152" s="3">
        <f t="shared" si="7"/>
        <v>0.41577249313598286</v>
      </c>
    </row>
    <row r="153" spans="2:5" x14ac:dyDescent="0.2">
      <c r="B153" s="3">
        <f t="shared" si="8"/>
        <v>775</v>
      </c>
      <c r="C153" s="3"/>
      <c r="D153" s="3">
        <f t="shared" si="6"/>
        <v>0.41423108817328297</v>
      </c>
      <c r="E153" s="3">
        <f t="shared" si="7"/>
        <v>0.41523687786463293</v>
      </c>
    </row>
    <row r="154" spans="2:5" x14ac:dyDescent="0.2">
      <c r="B154" s="3">
        <f t="shared" si="8"/>
        <v>780</v>
      </c>
      <c r="C154" s="3"/>
      <c r="D154" s="3">
        <f t="shared" si="6"/>
        <v>0.41370386020541439</v>
      </c>
      <c r="E154" s="3">
        <f t="shared" si="7"/>
        <v>0.41470642102906952</v>
      </c>
    </row>
    <row r="155" spans="2:5" x14ac:dyDescent="0.2">
      <c r="B155" s="3">
        <f t="shared" si="8"/>
        <v>785</v>
      </c>
      <c r="C155" s="3"/>
      <c r="D155" s="3">
        <f t="shared" si="6"/>
        <v>0.41318167750274992</v>
      </c>
      <c r="E155" s="3">
        <f t="shared" si="7"/>
        <v>0.41418104035709741</v>
      </c>
    </row>
    <row r="156" spans="2:5" x14ac:dyDescent="0.2">
      <c r="B156" s="3">
        <f t="shared" si="8"/>
        <v>790</v>
      </c>
      <c r="C156" s="3"/>
      <c r="D156" s="3">
        <f t="shared" si="6"/>
        <v>0.41266446010815783</v>
      </c>
      <c r="E156" s="3">
        <f t="shared" si="7"/>
        <v>0.41366065540190861</v>
      </c>
    </row>
    <row r="157" spans="2:5" x14ac:dyDescent="0.2">
      <c r="B157" s="3">
        <f t="shared" si="8"/>
        <v>795</v>
      </c>
      <c r="C157" s="3"/>
      <c r="D157" s="3">
        <f t="shared" si="6"/>
        <v>0.41215212982735427</v>
      </c>
      <c r="E157" s="3">
        <f t="shared" si="7"/>
        <v>0.41314518749033902</v>
      </c>
    </row>
    <row r="158" spans="2:5" x14ac:dyDescent="0.2">
      <c r="B158" s="3">
        <f t="shared" si="8"/>
        <v>800</v>
      </c>
      <c r="C158" s="3"/>
      <c r="D158" s="3">
        <f t="shared" si="6"/>
        <v>0.41164461017924481</v>
      </c>
      <c r="E158" s="3">
        <f t="shared" si="7"/>
        <v>0.41263455967290591</v>
      </c>
    </row>
    <row r="159" spans="2:5" x14ac:dyDescent="0.2">
      <c r="B159" s="3">
        <f t="shared" si="8"/>
        <v>805</v>
      </c>
      <c r="C159" s="3"/>
      <c r="D159" s="3">
        <f t="shared" si="6"/>
        <v>0.4111418263479652</v>
      </c>
      <c r="E159" s="3">
        <f t="shared" si="7"/>
        <v>0.41212869667555552</v>
      </c>
    </row>
    <row r="160" spans="2:5" x14ac:dyDescent="0.2">
      <c r="B160" s="3">
        <f t="shared" si="8"/>
        <v>810</v>
      </c>
      <c r="C160" s="3"/>
      <c r="D160" s="3">
        <f t="shared" si="6"/>
        <v>0.41064370513655368</v>
      </c>
      <c r="E160" s="3">
        <f t="shared" si="7"/>
        <v>0.41162752485305049</v>
      </c>
    </row>
    <row r="161" spans="2:5" x14ac:dyDescent="0.2">
      <c r="B161" s="3">
        <f t="shared" si="8"/>
        <v>815</v>
      </c>
      <c r="C161" s="3"/>
      <c r="D161" s="3">
        <f t="shared" si="6"/>
        <v>0.41015017492218786</v>
      </c>
      <c r="E161" s="3">
        <f t="shared" si="7"/>
        <v>0.41113097214393352</v>
      </c>
    </row>
    <row r="162" spans="2:5" x14ac:dyDescent="0.2">
      <c r="B162" s="3">
        <f t="shared" si="8"/>
        <v>820</v>
      </c>
      <c r="C162" s="3"/>
      <c r="D162" s="3">
        <f t="shared" si="6"/>
        <v>0.40966116561292559</v>
      </c>
      <c r="E162" s="3">
        <f t="shared" si="7"/>
        <v>0.41063896802700295</v>
      </c>
    </row>
    <row r="163" spans="2:5" x14ac:dyDescent="0.2">
      <c r="B163" s="3">
        <f t="shared" si="8"/>
        <v>825</v>
      </c>
      <c r="C163" s="3"/>
      <c r="D163" s="3">
        <f t="shared" si="6"/>
        <v>0.40917660860589011</v>
      </c>
      <c r="E163" s="3">
        <f t="shared" si="7"/>
        <v>0.41015144347924204</v>
      </c>
    </row>
    <row r="164" spans="2:5" x14ac:dyDescent="0.2">
      <c r="B164" s="3">
        <f t="shared" si="8"/>
        <v>830</v>
      </c>
      <c r="C164" s="3"/>
      <c r="D164" s="3">
        <f t="shared" si="6"/>
        <v>0.40869643674684247</v>
      </c>
      <c r="E164" s="3">
        <f t="shared" si="7"/>
        <v>0.40966833093514332</v>
      </c>
    </row>
    <row r="165" spans="2:5" x14ac:dyDescent="0.2">
      <c r="B165" s="3">
        <f t="shared" si="8"/>
        <v>835</v>
      </c>
      <c r="C165" s="3"/>
      <c r="D165" s="3">
        <f t="shared" si="6"/>
        <v>0.40822058429108765</v>
      </c>
      <c r="E165" s="3">
        <f t="shared" si="7"/>
        <v>0.40918956424737601</v>
      </c>
    </row>
    <row r="166" spans="2:5" x14ac:dyDescent="0.2">
      <c r="B166" s="3">
        <f t="shared" si="8"/>
        <v>840</v>
      </c>
      <c r="C166" s="3"/>
      <c r="D166" s="3">
        <f t="shared" si="6"/>
        <v>0.40774898686566219</v>
      </c>
      <c r="E166" s="3">
        <f t="shared" si="7"/>
        <v>0.40871507864874146</v>
      </c>
    </row>
    <row r="167" spans="2:5" x14ac:dyDescent="0.2">
      <c r="B167" s="3">
        <f t="shared" si="8"/>
        <v>845</v>
      </c>
      <c r="C167" s="3"/>
      <c r="D167" s="3">
        <f t="shared" si="6"/>
        <v>0.40728158143275445</v>
      </c>
      <c r="E167" s="3">
        <f t="shared" si="7"/>
        <v>0.40824481071536972</v>
      </c>
    </row>
    <row r="168" spans="2:5" x14ac:dyDescent="0.2">
      <c r="B168" s="3">
        <f t="shared" si="8"/>
        <v>850</v>
      </c>
      <c r="C168" s="3"/>
      <c r="D168" s="3">
        <f t="shared" si="6"/>
        <v>0.40681830625431009</v>
      </c>
      <c r="E168" s="3">
        <f t="shared" si="7"/>
        <v>0.40777869833110814</v>
      </c>
    </row>
    <row r="169" spans="2:5" x14ac:dyDescent="0.2">
      <c r="B169" s="3">
        <f t="shared" si="8"/>
        <v>855</v>
      </c>
      <c r="C169" s="3"/>
      <c r="D169" s="3">
        <f t="shared" si="6"/>
        <v>0.40635910085777749</v>
      </c>
      <c r="E169" s="3">
        <f t="shared" si="7"/>
        <v>0.40731668065305693</v>
      </c>
    </row>
    <row r="170" spans="2:5" x14ac:dyDescent="0.2">
      <c r="B170" s="3">
        <f t="shared" si="8"/>
        <v>860</v>
      </c>
      <c r="C170" s="3"/>
      <c r="D170" s="3">
        <f t="shared" si="6"/>
        <v>0.40590390600295023</v>
      </c>
      <c r="E170" s="3">
        <f t="shared" si="7"/>
        <v>0.4068586980782089</v>
      </c>
    </row>
    <row r="171" spans="2:5" x14ac:dyDescent="0.2">
      <c r="B171" s="3">
        <f t="shared" si="8"/>
        <v>865</v>
      </c>
      <c r="C171" s="3"/>
      <c r="D171" s="3">
        <f t="shared" si="6"/>
        <v>0.40545266364986532</v>
      </c>
      <c r="E171" s="3">
        <f t="shared" si="7"/>
        <v>0.40640469221115055</v>
      </c>
    </row>
    <row r="172" spans="2:5" x14ac:dyDescent="0.2">
      <c r="B172" s="3">
        <f t="shared" si="8"/>
        <v>870</v>
      </c>
      <c r="C172" s="3"/>
      <c r="D172" s="3">
        <f t="shared" si="6"/>
        <v>0.40500531692771724</v>
      </c>
      <c r="E172" s="3">
        <f t="shared" si="7"/>
        <v>0.40595460583278642</v>
      </c>
    </row>
    <row r="173" spans="2:5" x14ac:dyDescent="0.2">
      <c r="B173" s="3">
        <f t="shared" si="8"/>
        <v>875</v>
      </c>
      <c r="C173" s="3"/>
      <c r="D173" s="3">
        <f t="shared" si="6"/>
        <v>0.40456181010475112</v>
      </c>
      <c r="E173" s="3">
        <f t="shared" si="7"/>
        <v>0.40550838287004703</v>
      </c>
    </row>
    <row r="174" spans="2:5" x14ac:dyDescent="0.2">
      <c r="B174" s="3">
        <f t="shared" si="8"/>
        <v>880</v>
      </c>
      <c r="C174" s="3"/>
      <c r="D174" s="3">
        <f t="shared" si="6"/>
        <v>0.40412208855909715</v>
      </c>
      <c r="E174" s="3">
        <f t="shared" si="7"/>
        <v>0.40506596836654563</v>
      </c>
    </row>
    <row r="175" spans="2:5" x14ac:dyDescent="0.2">
      <c r="B175" s="3">
        <f t="shared" si="8"/>
        <v>885</v>
      </c>
      <c r="C175" s="3"/>
      <c r="D175" s="3">
        <f t="shared" si="6"/>
        <v>0.40368609875051337</v>
      </c>
      <c r="E175" s="3">
        <f t="shared" si="7"/>
        <v>0.40462730845414729</v>
      </c>
    </row>
    <row r="176" spans="2:5" x14ac:dyDescent="0.2">
      <c r="B176" s="3">
        <f t="shared" si="8"/>
        <v>890</v>
      </c>
      <c r="C176" s="3"/>
      <c r="D176" s="3">
        <f t="shared" si="6"/>
        <v>0.40325378819300234</v>
      </c>
      <c r="E176" s="3">
        <f t="shared" si="7"/>
        <v>0.40419235032541789</v>
      </c>
    </row>
    <row r="177" spans="2:5" x14ac:dyDescent="0.2">
      <c r="B177" s="3">
        <f t="shared" si="8"/>
        <v>895</v>
      </c>
      <c r="C177" s="3"/>
      <c r="D177" s="3">
        <f t="shared" si="6"/>
        <v>0.40282510542827055</v>
      </c>
      <c r="E177" s="3">
        <f t="shared" si="7"/>
        <v>0.40376104220692138</v>
      </c>
    </row>
    <row r="178" spans="2:5" x14ac:dyDescent="0.2">
      <c r="B178" s="3">
        <f t="shared" si="8"/>
        <v>900</v>
      </c>
      <c r="C178" s="3"/>
      <c r="D178" s="3">
        <f t="shared" si="6"/>
        <v>0.40239999999999998</v>
      </c>
      <c r="E178" s="3">
        <f t="shared" si="7"/>
        <v>0.40333333333333332</v>
      </c>
    </row>
    <row r="179" spans="2:5" x14ac:dyDescent="0.2">
      <c r="B179" s="3">
        <f t="shared" si="8"/>
        <v>905</v>
      </c>
      <c r="C179" s="3"/>
      <c r="D179" s="3">
        <f t="shared" si="6"/>
        <v>0.40197842242890236</v>
      </c>
      <c r="E179" s="3">
        <f t="shared" si="7"/>
        <v>0.40290917392234271</v>
      </c>
    </row>
    <row r="180" spans="2:5" x14ac:dyDescent="0.2">
      <c r="B180" s="3">
        <f t="shared" si="8"/>
        <v>910</v>
      </c>
      <c r="C180" s="3"/>
      <c r="D180" s="3">
        <f t="shared" si="6"/>
        <v>0.40156032418852849</v>
      </c>
      <c r="E180" s="3">
        <f t="shared" si="7"/>
        <v>0.40248851515031303</v>
      </c>
    </row>
    <row r="181" spans="2:5" x14ac:dyDescent="0.2">
      <c r="B181" s="3">
        <f t="shared" si="8"/>
        <v>915</v>
      </c>
      <c r="C181" s="3"/>
      <c r="D181" s="3">
        <f t="shared" si="6"/>
        <v>0.40114565768180566</v>
      </c>
      <c r="E181" s="3">
        <f t="shared" si="7"/>
        <v>0.40207130912867584</v>
      </c>
    </row>
    <row r="182" spans="2:5" x14ac:dyDescent="0.2">
      <c r="B182" s="3">
        <f t="shared" si="8"/>
        <v>920</v>
      </c>
      <c r="C182" s="3"/>
      <c r="D182" s="3">
        <f t="shared" si="6"/>
        <v>0.4007343762182769</v>
      </c>
      <c r="E182" s="3">
        <f t="shared" si="7"/>
        <v>0.40165750888103102</v>
      </c>
    </row>
    <row r="183" spans="2:5" x14ac:dyDescent="0.2">
      <c r="B183" s="3">
        <f t="shared" si="8"/>
        <v>925</v>
      </c>
      <c r="C183" s="3"/>
      <c r="D183" s="3">
        <f t="shared" si="6"/>
        <v>0.40032643399201873</v>
      </c>
      <c r="E183" s="3">
        <f t="shared" si="7"/>
        <v>0.40124706832092871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Reducción de la Carga Viva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Henrry Palomino</dc:creator>
  <cp:lastModifiedBy>Alex Henrry Palomino Encinas</cp:lastModifiedBy>
  <dcterms:created xsi:type="dcterms:W3CDTF">2014-08-09T14:15:44Z</dcterms:created>
  <dcterms:modified xsi:type="dcterms:W3CDTF">2016-03-04T10:16:21Z</dcterms:modified>
</cp:coreProperties>
</file>